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185" activeTab="0"/>
  </bookViews>
  <sheets>
    <sheet name="総括" sheetId="1" r:id="rId1"/>
    <sheet name="一般会計歳入" sheetId="2" r:id="rId2"/>
    <sheet name="一般会計歳出" sheetId="3" r:id="rId3"/>
  </sheets>
  <definedNames>
    <definedName name="_xlnm.Print_Area" localSheetId="2">'一般会計歳出'!$A$1:$H$37</definedName>
    <definedName name="_xlnm.Print_Area" localSheetId="1">'一般会計歳入'!$A$1:$I$26</definedName>
    <definedName name="_xlnm.Print_Area" localSheetId="0">'総括'!$A$1:$K$16</definedName>
  </definedNames>
  <calcPr fullCalcOnLoad="1"/>
</workbook>
</file>

<file path=xl/sharedStrings.xml><?xml version="1.0" encoding="utf-8"?>
<sst xmlns="http://schemas.openxmlformats.org/spreadsheetml/2006/main" count="96" uniqueCount="82">
  <si>
    <t>会計区分</t>
  </si>
  <si>
    <t>目的別区分</t>
  </si>
  <si>
    <t>一般会計</t>
  </si>
  <si>
    <t>議会費</t>
  </si>
  <si>
    <t>特別会計</t>
  </si>
  <si>
    <t>土地取得特別会計</t>
  </si>
  <si>
    <t>総務費</t>
  </si>
  <si>
    <t>国民健康保険特別会計</t>
  </si>
  <si>
    <t>民生費</t>
  </si>
  <si>
    <t>老人保健特別会計</t>
  </si>
  <si>
    <t>衛生費</t>
  </si>
  <si>
    <t>農業集落排水事業特別会計</t>
  </si>
  <si>
    <t>労働費</t>
  </si>
  <si>
    <t>下水道事業特別会計</t>
  </si>
  <si>
    <t>農林水産業費</t>
  </si>
  <si>
    <t>水道事業</t>
  </si>
  <si>
    <t>収益的支出</t>
  </si>
  <si>
    <t>商工費</t>
  </si>
  <si>
    <t>会計</t>
  </si>
  <si>
    <t>資本的支出</t>
  </si>
  <si>
    <t>土木費</t>
  </si>
  <si>
    <t>合計</t>
  </si>
  <si>
    <t>消防費</t>
  </si>
  <si>
    <t>教育費</t>
  </si>
  <si>
    <t>款</t>
  </si>
  <si>
    <t>災害復旧費</t>
  </si>
  <si>
    <t>町税</t>
  </si>
  <si>
    <t>公債費</t>
  </si>
  <si>
    <t>地方譲与税</t>
  </si>
  <si>
    <t>諸支出金</t>
  </si>
  <si>
    <t>利子割交付金</t>
  </si>
  <si>
    <t>予備費</t>
  </si>
  <si>
    <t>地方消費税交付金</t>
  </si>
  <si>
    <t>歳出合計</t>
  </si>
  <si>
    <t>ゴルフ場利用税交付金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</si>
  <si>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</si>
  <si>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</si>
  <si>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</si>
  <si>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</si>
  <si>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</si>
  <si>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使用料及び手数料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</si>
  <si>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</si>
  <si>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</si>
  <si>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</si>
  <si>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</si>
  <si>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</si>
  <si>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</si>
  <si>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</si>
  <si>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町債</t>
  </si>
  <si>
    <t>歳入合計</t>
  </si>
  <si>
    <t>（単位：千円、％）</t>
  </si>
  <si>
    <t>公債費</t>
  </si>
  <si>
    <t>予備費</t>
  </si>
  <si>
    <t>性質別区分</t>
  </si>
  <si>
    <t>人件費</t>
  </si>
  <si>
    <t>物件費</t>
  </si>
  <si>
    <t>維持補修費</t>
  </si>
  <si>
    <t>扶助費</t>
  </si>
  <si>
    <t>補助費等</t>
  </si>
  <si>
    <t>投資及び出資金</t>
  </si>
  <si>
    <t>貸付金</t>
  </si>
  <si>
    <t>積立金</t>
  </si>
  <si>
    <t>繰出金</t>
  </si>
  <si>
    <t>普通建設事業費</t>
  </si>
  <si>
    <t>災害復旧費</t>
  </si>
  <si>
    <t>介護保険特別会計</t>
  </si>
  <si>
    <t>通所介護サービス特別会計</t>
  </si>
  <si>
    <t>配当割交付金</t>
  </si>
  <si>
    <t>株式等譲渡所得割交付金</t>
  </si>
  <si>
    <t>平成18年度予算</t>
  </si>
  <si>
    <t>平成１８年度　当初予算</t>
  </si>
  <si>
    <t>会計別総括</t>
  </si>
  <si>
    <t>一般会計歳入</t>
  </si>
  <si>
    <t>一般会計目的別歳出</t>
  </si>
  <si>
    <t>一般会計性質別歳出</t>
  </si>
  <si>
    <t>（単位：千円、％）</t>
  </si>
  <si>
    <t>18年度予算</t>
  </si>
  <si>
    <t>構成比</t>
  </si>
  <si>
    <t>17年度予算</t>
  </si>
  <si>
    <t>伸び率</t>
  </si>
  <si>
    <t>平成17年度予算</t>
  </si>
  <si>
    <t>伸び率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</si>
</sst>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 &quot;#,##0.0"/>
    <numFmt numFmtId="178" formatCode="&quot;(&quot;#,##0&quot;)&quot;"/>
    <numFmt numFmtId="179" formatCode="&quot;(&quot;#,##0.0&quot;)&quot;;&quot;(&quot;&quot;△ &quot;#,##0.0&quot;)&quot;"/>
    <numFmt numFmtId="180" formatCode="#,##0.00;&quot;△ &quot;#,##0.00"/>
    <numFmt numFmtId="181" formatCode="#,##0.000;&quot;△ &quot;#,##0.000"/>
    <numFmt numFmtId="182" formatCode="#,##0.0;&quot;▲ &quot;#,##0.0"/>
    <numFmt numFmtId="183" formatCode="#,##0_);\(#,##0\)"/>
    <numFmt numFmtId="184" formatCode="#,##0_ "/>
    <numFmt numFmtId="185" formatCode="0.0_ "/>
  </numFmts>
  <fonts count="8">
    <font>
      <sz val="9"/>
      <name val="ＭＳ ゴシック"/>
      <family val="3"/>
    </font>
    <font>
      <sz val="6"/>
      <name val="ＭＳ Ｐゴシック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7" fillId="0" borderId="1" xfId="0" applyFont="1" applyBorder="1" applyAlignment="1" applyProtection="1">
      <alignment horizontal="right" vertical="center"/>
      <protection hidden="1"/>
    </xf>
    <xf numFmtId="0" fontId="3" fillId="2" borderId="2" xfId="0" applyFont="1" applyFill="1" applyBorder="1" applyAlignment="1" applyProtection="1">
      <alignment horizontal="distributed" vertical="center"/>
      <protection hidden="1"/>
    </xf>
    <xf numFmtId="0" fontId="3" fillId="2" borderId="3" xfId="0" applyFont="1" applyFill="1" applyBorder="1" applyAlignment="1" applyProtection="1">
      <alignment horizontal="distributed" vertical="center"/>
      <protection hidden="1"/>
    </xf>
    <xf numFmtId="182" fontId="6" fillId="3" borderId="3" xfId="0" applyNumberFormat="1" applyFont="1" applyFill="1" applyBorder="1" applyAlignment="1" applyProtection="1">
      <alignment vertical="center"/>
      <protection hidden="1"/>
    </xf>
    <xf numFmtId="38" fontId="6" fillId="3" borderId="4" xfId="16" applyFont="1" applyFill="1" applyBorder="1" applyAlignment="1" applyProtection="1">
      <alignment vertical="center"/>
      <protection hidden="1"/>
    </xf>
    <xf numFmtId="182" fontId="6" fillId="3" borderId="5" xfId="0" applyNumberFormat="1" applyFont="1" applyFill="1" applyBorder="1" applyAlignment="1" applyProtection="1">
      <alignment vertical="center"/>
      <protection hidden="1"/>
    </xf>
    <xf numFmtId="38" fontId="6" fillId="3" borderId="6" xfId="16" applyFont="1" applyFill="1" applyBorder="1" applyAlignment="1" applyProtection="1">
      <alignment vertical="center"/>
      <protection hidden="1"/>
    </xf>
    <xf numFmtId="182" fontId="6" fillId="3" borderId="7" xfId="0" applyNumberFormat="1" applyFont="1" applyFill="1" applyBorder="1" applyAlignment="1" applyProtection="1">
      <alignment vertical="center"/>
      <protection hidden="1"/>
    </xf>
    <xf numFmtId="38" fontId="6" fillId="3" borderId="8" xfId="16" applyFont="1" applyFill="1" applyBorder="1" applyAlignment="1" applyProtection="1">
      <alignment vertical="center"/>
      <protection hidden="1"/>
    </xf>
    <xf numFmtId="182" fontId="6" fillId="3" borderId="9" xfId="0" applyNumberFormat="1" applyFont="1" applyFill="1" applyBorder="1" applyAlignment="1" applyProtection="1">
      <alignment vertical="center"/>
      <protection hidden="1"/>
    </xf>
    <xf numFmtId="182" fontId="6" fillId="3" borderId="10" xfId="0" applyNumberFormat="1" applyFont="1" applyFill="1" applyBorder="1" applyAlignment="1" applyProtection="1">
      <alignment vertical="center"/>
      <protection hidden="1"/>
    </xf>
    <xf numFmtId="38" fontId="6" fillId="4" borderId="2" xfId="16" applyFont="1" applyFill="1" applyBorder="1" applyAlignment="1" applyProtection="1">
      <alignment vertical="center"/>
      <protection hidden="1"/>
    </xf>
    <xf numFmtId="182" fontId="6" fillId="4" borderId="3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177" fontId="3" fillId="2" borderId="11" xfId="0" applyNumberFormat="1" applyFont="1" applyFill="1" applyBorder="1" applyAlignment="1" applyProtection="1">
      <alignment horizontal="distributed" vertical="center"/>
      <protection hidden="1"/>
    </xf>
    <xf numFmtId="0" fontId="3" fillId="2" borderId="11" xfId="0" applyFont="1" applyFill="1" applyBorder="1" applyAlignment="1" applyProtection="1">
      <alignment horizontal="distributed" vertical="center"/>
      <protection hidden="1"/>
    </xf>
    <xf numFmtId="0" fontId="7" fillId="5" borderId="4" xfId="0" applyFont="1" applyFill="1" applyBorder="1" applyAlignment="1" applyProtection="1">
      <alignment horizontal="center" vertical="center"/>
      <protection hidden="1"/>
    </xf>
    <xf numFmtId="0" fontId="3" fillId="5" borderId="12" xfId="0" applyFont="1" applyFill="1" applyBorder="1" applyAlignment="1" applyProtection="1">
      <alignment horizontal="distributed" vertical="center"/>
      <protection hidden="1"/>
    </xf>
    <xf numFmtId="0" fontId="3" fillId="5" borderId="13" xfId="0" applyFont="1" applyFill="1" applyBorder="1" applyAlignment="1" applyProtection="1">
      <alignment vertical="center"/>
      <protection hidden="1"/>
    </xf>
    <xf numFmtId="177" fontId="7" fillId="3" borderId="14" xfId="0" applyNumberFormat="1" applyFont="1" applyFill="1" applyBorder="1" applyAlignment="1" applyProtection="1">
      <alignment vertical="center"/>
      <protection hidden="1"/>
    </xf>
    <xf numFmtId="38" fontId="7" fillId="3" borderId="4" xfId="16" applyFont="1" applyFill="1" applyBorder="1" applyAlignment="1" applyProtection="1">
      <alignment vertical="center"/>
      <protection hidden="1"/>
    </xf>
    <xf numFmtId="182" fontId="7" fillId="3" borderId="5" xfId="0" applyNumberFormat="1" applyFont="1" applyFill="1" applyBorder="1" applyAlignment="1" applyProtection="1">
      <alignment vertical="center"/>
      <protection hidden="1"/>
    </xf>
    <xf numFmtId="0" fontId="7" fillId="5" borderId="6" xfId="0" applyFont="1" applyFill="1" applyBorder="1" applyAlignment="1" applyProtection="1">
      <alignment horizontal="center" vertical="center"/>
      <protection hidden="1"/>
    </xf>
    <xf numFmtId="0" fontId="3" fillId="5" borderId="15" xfId="0" applyFont="1" applyFill="1" applyBorder="1" applyAlignment="1" applyProtection="1">
      <alignment horizontal="distributed" vertical="center"/>
      <protection hidden="1"/>
    </xf>
    <xf numFmtId="0" fontId="3" fillId="5" borderId="16" xfId="0" applyFont="1" applyFill="1" applyBorder="1" applyAlignment="1" applyProtection="1">
      <alignment vertical="center"/>
      <protection hidden="1"/>
    </xf>
    <xf numFmtId="177" fontId="7" fillId="3" borderId="17" xfId="0" applyNumberFormat="1" applyFont="1" applyFill="1" applyBorder="1" applyAlignment="1" applyProtection="1">
      <alignment vertical="center"/>
      <protection hidden="1"/>
    </xf>
    <xf numFmtId="38" fontId="7" fillId="3" borderId="6" xfId="16" applyFont="1" applyFill="1" applyBorder="1" applyAlignment="1" applyProtection="1">
      <alignment vertical="center"/>
      <protection hidden="1"/>
    </xf>
    <xf numFmtId="182" fontId="7" fillId="3" borderId="7" xfId="0" applyNumberFormat="1" applyFont="1" applyFill="1" applyBorder="1" applyAlignment="1" applyProtection="1">
      <alignment vertical="center"/>
      <protection hidden="1"/>
    </xf>
    <xf numFmtId="0" fontId="7" fillId="5" borderId="8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distributed" vertical="center"/>
      <protection hidden="1"/>
    </xf>
    <xf numFmtId="0" fontId="3" fillId="5" borderId="18" xfId="0" applyFont="1" applyFill="1" applyBorder="1" applyAlignment="1" applyProtection="1">
      <alignment horizontal="distributed" vertical="center"/>
      <protection hidden="1"/>
    </xf>
    <xf numFmtId="0" fontId="4" fillId="5" borderId="1" xfId="0" applyFont="1" applyFill="1" applyBorder="1" applyAlignment="1" applyProtection="1">
      <alignment horizontal="distributed" vertical="center"/>
      <protection hidden="1"/>
    </xf>
    <xf numFmtId="0" fontId="3" fillId="5" borderId="19" xfId="0" applyFont="1" applyFill="1" applyBorder="1" applyAlignment="1" applyProtection="1">
      <alignment vertical="center"/>
      <protection hidden="1"/>
    </xf>
    <xf numFmtId="177" fontId="7" fillId="3" borderId="20" xfId="0" applyNumberFormat="1" applyFont="1" applyFill="1" applyBorder="1" applyAlignment="1" applyProtection="1">
      <alignment vertical="center"/>
      <protection hidden="1"/>
    </xf>
    <xf numFmtId="38" fontId="7" fillId="3" borderId="8" xfId="16" applyFont="1" applyFill="1" applyBorder="1" applyAlignment="1" applyProtection="1">
      <alignment vertical="center"/>
      <protection hidden="1"/>
    </xf>
    <xf numFmtId="182" fontId="7" fillId="3" borderId="9" xfId="0" applyNumberFormat="1" applyFont="1" applyFill="1" applyBorder="1" applyAlignment="1" applyProtection="1">
      <alignment vertical="center"/>
      <protection hidden="1"/>
    </xf>
    <xf numFmtId="177" fontId="7" fillId="4" borderId="11" xfId="0" applyNumberFormat="1" applyFont="1" applyFill="1" applyBorder="1" applyAlignment="1" applyProtection="1">
      <alignment vertical="center"/>
      <protection hidden="1"/>
    </xf>
    <xf numFmtId="38" fontId="7" fillId="4" borderId="2" xfId="16" applyFont="1" applyFill="1" applyBorder="1" applyAlignment="1" applyProtection="1">
      <alignment vertical="center"/>
      <protection hidden="1"/>
    </xf>
    <xf numFmtId="182" fontId="7" fillId="4" borderId="3" xfId="0" applyNumberFormat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distributed" vertical="center"/>
      <protection hidden="1"/>
    </xf>
    <xf numFmtId="0" fontId="4" fillId="0" borderId="0" xfId="0" applyFont="1" applyBorder="1" applyAlignment="1" applyProtection="1">
      <alignment horizontal="distributed" vertical="center"/>
      <protection hidden="1"/>
    </xf>
    <xf numFmtId="38" fontId="3" fillId="0" borderId="0" xfId="16" applyFont="1" applyBorder="1" applyAlignment="1" applyProtection="1">
      <alignment vertical="center"/>
      <protection hidden="1"/>
    </xf>
    <xf numFmtId="177" fontId="3" fillId="0" borderId="0" xfId="0" applyNumberFormat="1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177" fontId="7" fillId="3" borderId="21" xfId="0" applyNumberFormat="1" applyFont="1" applyFill="1" applyBorder="1" applyAlignment="1" applyProtection="1">
      <alignment vertical="center"/>
      <protection hidden="1"/>
    </xf>
    <xf numFmtId="182" fontId="7" fillId="3" borderId="7" xfId="0" applyNumberFormat="1" applyFont="1" applyFill="1" applyBorder="1" applyAlignment="1" applyProtection="1">
      <alignment horizontal="right" vertical="center"/>
      <protection hidden="1"/>
    </xf>
    <xf numFmtId="177" fontId="7" fillId="3" borderId="22" xfId="0" applyNumberFormat="1" applyFont="1" applyFill="1" applyBorder="1" applyAlignment="1" applyProtection="1">
      <alignment vertical="center"/>
      <protection hidden="1"/>
    </xf>
    <xf numFmtId="182" fontId="7" fillId="3" borderId="23" xfId="0" applyNumberFormat="1" applyFont="1" applyFill="1" applyBorder="1" applyAlignment="1" applyProtection="1">
      <alignment vertical="center"/>
      <protection hidden="1"/>
    </xf>
    <xf numFmtId="38" fontId="6" fillId="0" borderId="0" xfId="16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82" fontId="6" fillId="0" borderId="0" xfId="0" applyNumberFormat="1" applyFont="1" applyBorder="1" applyAlignment="1" applyProtection="1">
      <alignment vertical="center"/>
      <protection hidden="1"/>
    </xf>
    <xf numFmtId="0" fontId="4" fillId="5" borderId="13" xfId="0" applyFont="1" applyFill="1" applyBorder="1" applyAlignment="1" applyProtection="1">
      <alignment horizontal="distributed" vertical="center"/>
      <protection hidden="1"/>
    </xf>
    <xf numFmtId="182" fontId="7" fillId="3" borderId="7" xfId="0" applyNumberFormat="1" applyFont="1" applyFill="1" applyBorder="1" applyAlignment="1" applyProtection="1">
      <alignment horizontal="right" vertical="center"/>
      <protection hidden="1"/>
    </xf>
    <xf numFmtId="0" fontId="4" fillId="5" borderId="13" xfId="0" applyFont="1" applyFill="1" applyBorder="1" applyAlignment="1" applyProtection="1">
      <alignment horizontal="distributed" vertical="center"/>
      <protection hidden="1"/>
    </xf>
    <xf numFmtId="0" fontId="3" fillId="5" borderId="8" xfId="0" applyFont="1" applyFill="1" applyBorder="1" applyAlignment="1" applyProtection="1">
      <alignment horizontal="distributed" vertical="center"/>
      <protection hidden="1"/>
    </xf>
    <xf numFmtId="0" fontId="3" fillId="5" borderId="1" xfId="0" applyFont="1" applyFill="1" applyBorder="1" applyAlignment="1" applyProtection="1">
      <alignment horizontal="distributed" vertical="center"/>
      <protection hidden="1"/>
    </xf>
    <xf numFmtId="38" fontId="6" fillId="4" borderId="2" xfId="16" applyFont="1" applyFill="1" applyBorder="1" applyAlignment="1" applyProtection="1">
      <alignment vertical="center"/>
      <protection hidden="1"/>
    </xf>
    <xf numFmtId="0" fontId="6" fillId="4" borderId="24" xfId="0" applyFont="1" applyFill="1" applyBorder="1" applyAlignment="1" applyProtection="1">
      <alignment vertical="center"/>
      <protection hidden="1"/>
    </xf>
    <xf numFmtId="0" fontId="3" fillId="2" borderId="2" xfId="0" applyFont="1" applyFill="1" applyBorder="1" applyAlignment="1" applyProtection="1">
      <alignment horizontal="distributed" vertical="center"/>
      <protection hidden="1"/>
    </xf>
    <xf numFmtId="0" fontId="3" fillId="2" borderId="24" xfId="0" applyFont="1" applyFill="1" applyBorder="1" applyAlignment="1" applyProtection="1">
      <alignment horizontal="distributed" vertical="center"/>
      <protection hidden="1"/>
    </xf>
    <xf numFmtId="0" fontId="3" fillId="5" borderId="2" xfId="0" applyFont="1" applyFill="1" applyBorder="1" applyAlignment="1" applyProtection="1">
      <alignment horizontal="distributed" vertical="center"/>
      <protection hidden="1"/>
    </xf>
    <xf numFmtId="0" fontId="4" fillId="5" borderId="25" xfId="0" applyFont="1" applyFill="1" applyBorder="1" applyAlignment="1" applyProtection="1">
      <alignment horizontal="distributed" vertical="center"/>
      <protection hidden="1"/>
    </xf>
    <xf numFmtId="0" fontId="4" fillId="5" borderId="24" xfId="0" applyFont="1" applyFill="1" applyBorder="1" applyAlignment="1" applyProtection="1">
      <alignment horizontal="distributed" vertical="center"/>
      <protection hidden="1"/>
    </xf>
    <xf numFmtId="38" fontId="6" fillId="3" borderId="2" xfId="16" applyFont="1" applyFill="1" applyBorder="1" applyAlignment="1" applyProtection="1">
      <alignment vertical="center"/>
      <protection hidden="1"/>
    </xf>
    <xf numFmtId="0" fontId="6" fillId="3" borderId="24" xfId="0" applyFont="1" applyFill="1" applyBorder="1" applyAlignment="1" applyProtection="1">
      <alignment vertical="center"/>
      <protection hidden="1"/>
    </xf>
    <xf numFmtId="0" fontId="3" fillId="5" borderId="26" xfId="0" applyFont="1" applyFill="1" applyBorder="1" applyAlignment="1" applyProtection="1">
      <alignment horizontal="distributed" vertical="center"/>
      <protection hidden="1"/>
    </xf>
    <xf numFmtId="0" fontId="4" fillId="5" borderId="15" xfId="0" applyFont="1" applyFill="1" applyBorder="1" applyAlignment="1" applyProtection="1">
      <alignment vertical="center"/>
      <protection hidden="1"/>
    </xf>
    <xf numFmtId="0" fontId="4" fillId="5" borderId="16" xfId="0" applyFont="1" applyFill="1" applyBorder="1" applyAlignment="1" applyProtection="1">
      <alignment vertical="center"/>
      <protection hidden="1"/>
    </xf>
    <xf numFmtId="0" fontId="4" fillId="5" borderId="15" xfId="0" applyFont="1" applyFill="1" applyBorder="1" applyAlignment="1" applyProtection="1">
      <alignment horizontal="distributed" vertical="center"/>
      <protection hidden="1"/>
    </xf>
    <xf numFmtId="0" fontId="4" fillId="2" borderId="25" xfId="0" applyFont="1" applyFill="1" applyBorder="1" applyAlignment="1" applyProtection="1">
      <alignment horizontal="distributed" vertical="center"/>
      <protection hidden="1"/>
    </xf>
    <xf numFmtId="0" fontId="4" fillId="2" borderId="24" xfId="0" applyFont="1" applyFill="1" applyBorder="1" applyAlignment="1" applyProtection="1">
      <alignment horizontal="distributed" vertical="center"/>
      <protection hidden="1"/>
    </xf>
    <xf numFmtId="38" fontId="6" fillId="3" borderId="6" xfId="16" applyFont="1" applyFill="1" applyBorder="1" applyAlignment="1" applyProtection="1">
      <alignment vertical="center"/>
      <protection hidden="1"/>
    </xf>
    <xf numFmtId="0" fontId="6" fillId="3" borderId="16" xfId="0" applyFont="1" applyFill="1" applyBorder="1" applyAlignment="1" applyProtection="1">
      <alignment vertical="center"/>
      <protection hidden="1"/>
    </xf>
    <xf numFmtId="0" fontId="3" fillId="5" borderId="27" xfId="0" applyFont="1" applyFill="1" applyBorder="1" applyAlignment="1" applyProtection="1">
      <alignment horizontal="distributed" vertical="center"/>
      <protection hidden="1"/>
    </xf>
    <xf numFmtId="0" fontId="4" fillId="5" borderId="12" xfId="0" applyFont="1" applyFill="1" applyBorder="1" applyAlignment="1" applyProtection="1">
      <alignment horizontal="distributed" vertical="center"/>
      <protection hidden="1"/>
    </xf>
    <xf numFmtId="0" fontId="4" fillId="5" borderId="13" xfId="0" applyFont="1" applyFill="1" applyBorder="1" applyAlignment="1" applyProtection="1">
      <alignment vertical="center"/>
      <protection hidden="1"/>
    </xf>
    <xf numFmtId="0" fontId="3" fillId="5" borderId="28" xfId="0" applyFont="1" applyFill="1" applyBorder="1" applyAlignment="1" applyProtection="1">
      <alignment horizontal="distributed" vertical="center"/>
      <protection hidden="1"/>
    </xf>
    <xf numFmtId="0" fontId="4" fillId="5" borderId="29" xfId="0" applyFont="1" applyFill="1" applyBorder="1" applyAlignment="1" applyProtection="1">
      <alignment horizontal="distributed" vertical="center"/>
      <protection hidden="1"/>
    </xf>
    <xf numFmtId="0" fontId="4" fillId="5" borderId="30" xfId="0" applyFont="1" applyFill="1" applyBorder="1" applyAlignment="1" applyProtection="1">
      <alignment horizontal="distributed" vertical="center"/>
      <protection hidden="1"/>
    </xf>
    <xf numFmtId="0" fontId="3" fillId="5" borderId="4" xfId="0" applyFont="1" applyFill="1" applyBorder="1" applyAlignment="1" applyProtection="1">
      <alignment horizontal="distributed" vertical="center"/>
      <protection hidden="1"/>
    </xf>
    <xf numFmtId="0" fontId="4" fillId="5" borderId="12" xfId="0" applyFont="1" applyFill="1" applyBorder="1" applyAlignment="1" applyProtection="1">
      <alignment horizontal="distributed" vertical="center"/>
      <protection hidden="1"/>
    </xf>
    <xf numFmtId="0" fontId="4" fillId="5" borderId="31" xfId="0" applyFont="1" applyFill="1" applyBorder="1" applyAlignment="1" applyProtection="1">
      <alignment horizontal="distributed" vertical="center"/>
      <protection hidden="1"/>
    </xf>
    <xf numFmtId="0" fontId="4" fillId="5" borderId="0" xfId="0" applyFont="1" applyFill="1" applyBorder="1" applyAlignment="1" applyProtection="1">
      <alignment horizontal="distributed" vertical="center"/>
      <protection hidden="1"/>
    </xf>
    <xf numFmtId="0" fontId="4" fillId="5" borderId="8" xfId="0" applyFont="1" applyFill="1" applyBorder="1" applyAlignment="1" applyProtection="1">
      <alignment horizontal="distributed" vertical="center"/>
      <protection hidden="1"/>
    </xf>
    <xf numFmtId="0" fontId="4" fillId="5" borderId="1" xfId="0" applyFont="1" applyFill="1" applyBorder="1" applyAlignment="1" applyProtection="1">
      <alignment horizontal="distributed" vertical="center"/>
      <protection hidden="1"/>
    </xf>
    <xf numFmtId="0" fontId="3" fillId="5" borderId="12" xfId="0" applyFont="1" applyFill="1" applyBorder="1" applyAlignment="1" applyProtection="1">
      <alignment horizontal="distributed" vertical="center"/>
      <protection hidden="1"/>
    </xf>
    <xf numFmtId="0" fontId="3" fillId="4" borderId="2" xfId="0" applyFont="1" applyFill="1" applyBorder="1" applyAlignment="1" applyProtection="1">
      <alignment horizontal="distributed" vertical="center"/>
      <protection hidden="1"/>
    </xf>
    <xf numFmtId="0" fontId="3" fillId="4" borderId="25" xfId="0" applyFont="1" applyFill="1" applyBorder="1" applyAlignment="1" applyProtection="1">
      <alignment horizontal="distributed" vertical="center"/>
      <protection hidden="1"/>
    </xf>
    <xf numFmtId="0" fontId="3" fillId="4" borderId="24" xfId="0" applyFont="1" applyFill="1" applyBorder="1" applyAlignment="1" applyProtection="1">
      <alignment horizontal="distributed" vertical="center"/>
      <protection hidden="1"/>
    </xf>
    <xf numFmtId="0" fontId="3" fillId="5" borderId="27" xfId="0" applyFont="1" applyFill="1" applyBorder="1" applyAlignment="1" applyProtection="1">
      <alignment horizontal="distributed" vertical="center"/>
      <protection hidden="1"/>
    </xf>
    <xf numFmtId="0" fontId="4" fillId="5" borderId="19" xfId="0" applyFont="1" applyFill="1" applyBorder="1" applyAlignment="1" applyProtection="1">
      <alignment vertical="center"/>
      <protection hidden="1"/>
    </xf>
    <xf numFmtId="38" fontId="6" fillId="3" borderId="4" xfId="16" applyFont="1" applyFill="1" applyBorder="1" applyAlignment="1" applyProtection="1">
      <alignment vertical="center"/>
      <protection hidden="1"/>
    </xf>
    <xf numFmtId="0" fontId="6" fillId="3" borderId="13" xfId="0" applyFont="1" applyFill="1" applyBorder="1" applyAlignment="1" applyProtection="1">
      <alignment vertical="center"/>
      <protection hidden="1"/>
    </xf>
    <xf numFmtId="38" fontId="6" fillId="3" borderId="8" xfId="16" applyFont="1" applyFill="1" applyBorder="1" applyAlignment="1" applyProtection="1">
      <alignment vertical="center"/>
      <protection hidden="1"/>
    </xf>
    <xf numFmtId="0" fontId="6" fillId="3" borderId="19" xfId="0" applyFont="1" applyFill="1" applyBorder="1" applyAlignment="1" applyProtection="1">
      <alignment vertical="center"/>
      <protection hidden="1"/>
    </xf>
    <xf numFmtId="38" fontId="6" fillId="3" borderId="32" xfId="16" applyFont="1" applyFill="1" applyBorder="1" applyAlignment="1" applyProtection="1">
      <alignment vertical="center"/>
      <protection hidden="1"/>
    </xf>
    <xf numFmtId="0" fontId="6" fillId="3" borderId="30" xfId="0" applyFont="1" applyFill="1" applyBorder="1" applyAlignment="1" applyProtection="1">
      <alignment vertical="center"/>
      <protection hidden="1"/>
    </xf>
    <xf numFmtId="0" fontId="3" fillId="5" borderId="15" xfId="0" applyFont="1" applyFill="1" applyBorder="1" applyAlignment="1" applyProtection="1">
      <alignment horizontal="distributed" vertical="center"/>
      <protection hidden="1"/>
    </xf>
    <xf numFmtId="0" fontId="3" fillId="5" borderId="12" xfId="0" applyFont="1" applyFill="1" applyBorder="1" applyAlignment="1" applyProtection="1">
      <alignment horizontal="distributed" vertical="center"/>
      <protection hidden="1"/>
    </xf>
    <xf numFmtId="0" fontId="3" fillId="2" borderId="2" xfId="0" applyFont="1" applyFill="1" applyBorder="1" applyAlignment="1" applyProtection="1">
      <alignment horizontal="center" vertical="center"/>
      <protection hidden="1"/>
    </xf>
    <xf numFmtId="0" fontId="3" fillId="2" borderId="25" xfId="0" applyFont="1" applyFill="1" applyBorder="1" applyAlignment="1" applyProtection="1">
      <alignment horizontal="center" vertical="center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distributed" vertical="center"/>
      <protection hidden="1"/>
    </xf>
    <xf numFmtId="0" fontId="4" fillId="4" borderId="25" xfId="0" applyFont="1" applyFill="1" applyBorder="1" applyAlignment="1" applyProtection="1">
      <alignment horizontal="distributed" vertical="center"/>
      <protection hidden="1"/>
    </xf>
    <xf numFmtId="0" fontId="4" fillId="4" borderId="24" xfId="0" applyFont="1" applyFill="1" applyBorder="1" applyAlignment="1" applyProtection="1">
      <alignment horizontal="distributed" vertical="center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tabSelected="1" workbookViewId="0" topLeftCell="A1">
      <selection activeCell="G5" sqref="G5:H5"/>
    </sheetView>
  </sheetViews>
  <sheetFormatPr defaultColWidth="9.00390625" defaultRowHeight="21.75" customHeight="1"/>
  <cols>
    <col min="1" max="1" width="4.875" style="2" customWidth="1"/>
    <col min="2" max="6" width="8.875" style="2" customWidth="1"/>
    <col min="7" max="10" width="10.875" style="2" customWidth="1"/>
    <col min="11" max="11" width="14.875" style="2" customWidth="1"/>
    <col min="12" max="16384" width="9.375" style="2" customWidth="1"/>
  </cols>
  <sheetData>
    <row r="1" spans="1:11" ht="30" customHeight="1">
      <c r="A1" s="1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4.75" customHeight="1">
      <c r="A2" s="2" t="s">
        <v>71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0:11" ht="15" customHeight="1">
      <c r="J3" s="3"/>
      <c r="K3" s="3" t="s">
        <v>50</v>
      </c>
    </row>
    <row r="4" spans="1:11" ht="19.5" customHeight="1">
      <c r="A4" s="62" t="s">
        <v>0</v>
      </c>
      <c r="B4" s="73"/>
      <c r="C4" s="73"/>
      <c r="D4" s="73"/>
      <c r="E4" s="73"/>
      <c r="F4" s="74"/>
      <c r="G4" s="62" t="s">
        <v>69</v>
      </c>
      <c r="H4" s="63"/>
      <c r="I4" s="62" t="s">
        <v>80</v>
      </c>
      <c r="J4" s="63"/>
      <c r="K4" s="5" t="s">
        <v>81</v>
      </c>
    </row>
    <row r="5" spans="1:11" ht="19.5" customHeight="1">
      <c r="A5" s="64" t="s">
        <v>2</v>
      </c>
      <c r="B5" s="65"/>
      <c r="C5" s="65"/>
      <c r="D5" s="65"/>
      <c r="E5" s="65"/>
      <c r="F5" s="66"/>
      <c r="G5" s="67">
        <v>11635700</v>
      </c>
      <c r="H5" s="68"/>
      <c r="I5" s="67">
        <v>12709400</v>
      </c>
      <c r="J5" s="68"/>
      <c r="K5" s="6">
        <f aca="true" t="shared" si="0" ref="K5:K15">ROUND((G5-I5)/I5*100,1)</f>
        <v>-8.4</v>
      </c>
    </row>
    <row r="6" spans="1:11" ht="19.5" customHeight="1">
      <c r="A6" s="83" t="s">
        <v>4</v>
      </c>
      <c r="B6" s="84"/>
      <c r="C6" s="77" t="s">
        <v>5</v>
      </c>
      <c r="D6" s="78"/>
      <c r="E6" s="78"/>
      <c r="F6" s="79"/>
      <c r="G6" s="95">
        <v>497399</v>
      </c>
      <c r="H6" s="96"/>
      <c r="I6" s="95">
        <v>1019066</v>
      </c>
      <c r="J6" s="96"/>
      <c r="K6" s="8">
        <f t="shared" si="0"/>
        <v>-51.2</v>
      </c>
    </row>
    <row r="7" spans="1:11" ht="19.5" customHeight="1">
      <c r="A7" s="85"/>
      <c r="B7" s="86"/>
      <c r="C7" s="69" t="s">
        <v>7</v>
      </c>
      <c r="D7" s="72"/>
      <c r="E7" s="72"/>
      <c r="F7" s="71"/>
      <c r="G7" s="75">
        <v>2474974</v>
      </c>
      <c r="H7" s="76"/>
      <c r="I7" s="75">
        <v>2182831</v>
      </c>
      <c r="J7" s="76"/>
      <c r="K7" s="10">
        <f t="shared" si="0"/>
        <v>13.4</v>
      </c>
    </row>
    <row r="8" spans="1:11" ht="19.5" customHeight="1">
      <c r="A8" s="85"/>
      <c r="B8" s="86"/>
      <c r="C8" s="69" t="s">
        <v>9</v>
      </c>
      <c r="D8" s="72"/>
      <c r="E8" s="72"/>
      <c r="F8" s="71"/>
      <c r="G8" s="75">
        <v>1956165</v>
      </c>
      <c r="H8" s="76"/>
      <c r="I8" s="75">
        <v>1925542</v>
      </c>
      <c r="J8" s="76"/>
      <c r="K8" s="10">
        <f t="shared" si="0"/>
        <v>1.6</v>
      </c>
    </row>
    <row r="9" spans="1:11" ht="19.5" customHeight="1">
      <c r="A9" s="85"/>
      <c r="B9" s="86"/>
      <c r="C9" s="69" t="s">
        <v>65</v>
      </c>
      <c r="D9" s="70"/>
      <c r="E9" s="70"/>
      <c r="F9" s="71"/>
      <c r="G9" s="75">
        <v>1074185</v>
      </c>
      <c r="H9" s="76"/>
      <c r="I9" s="75">
        <v>1036935</v>
      </c>
      <c r="J9" s="76"/>
      <c r="K9" s="10">
        <f t="shared" si="0"/>
        <v>3.6</v>
      </c>
    </row>
    <row r="10" spans="1:11" ht="19.5" customHeight="1">
      <c r="A10" s="85"/>
      <c r="B10" s="86"/>
      <c r="C10" s="69" t="s">
        <v>66</v>
      </c>
      <c r="D10" s="70"/>
      <c r="E10" s="70"/>
      <c r="F10" s="71"/>
      <c r="G10" s="75">
        <v>11798</v>
      </c>
      <c r="H10" s="76"/>
      <c r="I10" s="75">
        <v>11488</v>
      </c>
      <c r="J10" s="76"/>
      <c r="K10" s="10">
        <f t="shared" si="0"/>
        <v>2.7</v>
      </c>
    </row>
    <row r="11" spans="1:11" ht="19.5" customHeight="1">
      <c r="A11" s="85"/>
      <c r="B11" s="86"/>
      <c r="C11" s="69" t="s">
        <v>11</v>
      </c>
      <c r="D11" s="72"/>
      <c r="E11" s="72"/>
      <c r="F11" s="71"/>
      <c r="G11" s="75">
        <v>378058</v>
      </c>
      <c r="H11" s="76"/>
      <c r="I11" s="75">
        <v>390415</v>
      </c>
      <c r="J11" s="76"/>
      <c r="K11" s="10">
        <f t="shared" si="0"/>
        <v>-3.2</v>
      </c>
    </row>
    <row r="12" spans="1:11" ht="19.5" customHeight="1">
      <c r="A12" s="87"/>
      <c r="B12" s="88"/>
      <c r="C12" s="33" t="s">
        <v>13</v>
      </c>
      <c r="D12" s="34"/>
      <c r="E12" s="34"/>
      <c r="F12" s="94"/>
      <c r="G12" s="97">
        <v>1077268</v>
      </c>
      <c r="H12" s="98"/>
      <c r="I12" s="97">
        <v>967046</v>
      </c>
      <c r="J12" s="98"/>
      <c r="K12" s="12">
        <f t="shared" si="0"/>
        <v>11.4</v>
      </c>
    </row>
    <row r="13" spans="1:11" ht="19.5" customHeight="1">
      <c r="A13" s="83" t="s">
        <v>15</v>
      </c>
      <c r="B13" s="89"/>
      <c r="C13" s="93" t="s">
        <v>16</v>
      </c>
      <c r="D13" s="84"/>
      <c r="E13" s="84"/>
      <c r="F13" s="57"/>
      <c r="G13" s="95">
        <v>645702</v>
      </c>
      <c r="H13" s="96"/>
      <c r="I13" s="95">
        <v>634564</v>
      </c>
      <c r="J13" s="96"/>
      <c r="K13" s="8">
        <f t="shared" si="0"/>
        <v>1.8</v>
      </c>
    </row>
    <row r="14" spans="1:11" ht="19.5" customHeight="1">
      <c r="A14" s="58" t="s">
        <v>18</v>
      </c>
      <c r="B14" s="59"/>
      <c r="C14" s="80" t="s">
        <v>19</v>
      </c>
      <c r="D14" s="81"/>
      <c r="E14" s="81"/>
      <c r="F14" s="82"/>
      <c r="G14" s="99">
        <v>382653</v>
      </c>
      <c r="H14" s="100"/>
      <c r="I14" s="99">
        <v>290142</v>
      </c>
      <c r="J14" s="100"/>
      <c r="K14" s="13">
        <f t="shared" si="0"/>
        <v>31.9</v>
      </c>
    </row>
    <row r="15" spans="1:11" ht="19.5" customHeight="1">
      <c r="A15" s="90" t="s">
        <v>21</v>
      </c>
      <c r="B15" s="91"/>
      <c r="C15" s="91"/>
      <c r="D15" s="91"/>
      <c r="E15" s="91"/>
      <c r="F15" s="92"/>
      <c r="G15" s="60">
        <v>20133902</v>
      </c>
      <c r="H15" s="61"/>
      <c r="I15" s="60">
        <v>21167429</v>
      </c>
      <c r="J15" s="61"/>
      <c r="K15" s="15">
        <f t="shared" si="0"/>
        <v>-4.9</v>
      </c>
    </row>
  </sheetData>
  <sheetProtection password="EC59" sheet="1" objects="1" scenarios="1"/>
  <mergeCells count="39">
    <mergeCell ref="I12:J12"/>
    <mergeCell ref="I14:J14"/>
    <mergeCell ref="I13:J13"/>
    <mergeCell ref="I11:J11"/>
    <mergeCell ref="I15:J15"/>
    <mergeCell ref="G15:H15"/>
    <mergeCell ref="C12:F12"/>
    <mergeCell ref="I6:J6"/>
    <mergeCell ref="I7:J7"/>
    <mergeCell ref="I9:J9"/>
    <mergeCell ref="I10:J10"/>
    <mergeCell ref="I8:J8"/>
    <mergeCell ref="C11:F11"/>
    <mergeCell ref="G7:H7"/>
    <mergeCell ref="A6:B12"/>
    <mergeCell ref="A13:B13"/>
    <mergeCell ref="A15:F15"/>
    <mergeCell ref="C13:F13"/>
    <mergeCell ref="A14:B14"/>
    <mergeCell ref="C9:F9"/>
    <mergeCell ref="G11:H11"/>
    <mergeCell ref="C6:F6"/>
    <mergeCell ref="C14:F14"/>
    <mergeCell ref="G8:H8"/>
    <mergeCell ref="G6:H6"/>
    <mergeCell ref="G12:H12"/>
    <mergeCell ref="G13:H13"/>
    <mergeCell ref="G14:H14"/>
    <mergeCell ref="G9:H9"/>
    <mergeCell ref="I4:J4"/>
    <mergeCell ref="A5:F5"/>
    <mergeCell ref="I5:J5"/>
    <mergeCell ref="C10:F10"/>
    <mergeCell ref="G4:H4"/>
    <mergeCell ref="C7:F7"/>
    <mergeCell ref="C8:F8"/>
    <mergeCell ref="G5:H5"/>
    <mergeCell ref="A4:F4"/>
    <mergeCell ref="G10:H10"/>
  </mergeCells>
  <printOptions horizontalCentered="1"/>
  <pageMargins left="0.7874015748031497" right="0.7874015748031497" top="0.5905511811023623" bottom="0.3937007874015748" header="0.3937007874015748" footer="0.3937007874015748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 topLeftCell="A1">
      <selection activeCell="G23" sqref="G23"/>
    </sheetView>
  </sheetViews>
  <sheetFormatPr defaultColWidth="9.00390625" defaultRowHeight="21.75" customHeight="1"/>
  <cols>
    <col min="1" max="1" width="4.875" style="2" customWidth="1"/>
    <col min="2" max="3" width="14.875" style="2" customWidth="1"/>
    <col min="4" max="4" width="1.875" style="2" customWidth="1"/>
    <col min="5" max="5" width="18.875" style="2" customWidth="1"/>
    <col min="6" max="6" width="8.875" style="2" customWidth="1"/>
    <col min="7" max="7" width="15.875" style="2" customWidth="1"/>
    <col min="8" max="8" width="8.875" style="2" customWidth="1"/>
    <col min="9" max="9" width="14.875" style="2" customWidth="1"/>
    <col min="10" max="16384" width="9.375" style="2" customWidth="1"/>
  </cols>
  <sheetData>
    <row r="1" spans="1:9" ht="19.5" customHeight="1">
      <c r="A1" s="2" t="s">
        <v>72</v>
      </c>
      <c r="B1" s="42"/>
      <c r="C1" s="42"/>
      <c r="D1" s="42"/>
      <c r="E1" s="52"/>
      <c r="F1" s="53"/>
      <c r="G1" s="52"/>
      <c r="H1" s="53"/>
      <c r="I1" s="54"/>
    </row>
    <row r="2" spans="8:9" ht="15" customHeight="1">
      <c r="H2" s="3"/>
      <c r="I2" s="3" t="s">
        <v>50</v>
      </c>
    </row>
    <row r="3" spans="1:9" ht="19.5" customHeight="1">
      <c r="A3" s="103" t="s">
        <v>24</v>
      </c>
      <c r="B3" s="104"/>
      <c r="C3" s="104"/>
      <c r="D3" s="105"/>
      <c r="E3" s="4" t="s">
        <v>76</v>
      </c>
      <c r="F3" s="18" t="s">
        <v>77</v>
      </c>
      <c r="G3" s="4" t="s">
        <v>78</v>
      </c>
      <c r="H3" s="18" t="s">
        <v>77</v>
      </c>
      <c r="I3" s="5" t="s">
        <v>79</v>
      </c>
    </row>
    <row r="4" spans="1:9" ht="19.5" customHeight="1">
      <c r="A4" s="19">
        <v>10</v>
      </c>
      <c r="B4" s="102" t="s">
        <v>26</v>
      </c>
      <c r="C4" s="102"/>
      <c r="D4" s="55"/>
      <c r="E4" s="7">
        <v>8158603</v>
      </c>
      <c r="F4" s="48">
        <v>70.117</v>
      </c>
      <c r="G4" s="23">
        <v>7809303</v>
      </c>
      <c r="H4" s="48">
        <v>61.445</v>
      </c>
      <c r="I4" s="24">
        <f>ROUND(E4/G4*100-100,1)</f>
        <v>4.5</v>
      </c>
    </row>
    <row r="5" spans="1:9" ht="19.5" customHeight="1">
      <c r="A5" s="25">
        <v>15</v>
      </c>
      <c r="B5" s="101" t="s">
        <v>28</v>
      </c>
      <c r="C5" s="101"/>
      <c r="D5" s="27"/>
      <c r="E5" s="9">
        <v>411036</v>
      </c>
      <c r="F5" s="28">
        <v>3.533</v>
      </c>
      <c r="G5" s="29">
        <v>278000</v>
      </c>
      <c r="H5" s="28">
        <v>2.187</v>
      </c>
      <c r="I5" s="30">
        <f aca="true" t="shared" si="0" ref="I5:I25">ROUND(E5/G5*100-100,1)</f>
        <v>47.9</v>
      </c>
    </row>
    <row r="6" spans="1:9" ht="19.5" customHeight="1">
      <c r="A6" s="25">
        <v>20</v>
      </c>
      <c r="B6" s="101" t="s">
        <v>30</v>
      </c>
      <c r="C6" s="101"/>
      <c r="D6" s="27"/>
      <c r="E6" s="9">
        <v>25000</v>
      </c>
      <c r="F6" s="28">
        <v>0.215</v>
      </c>
      <c r="G6" s="29">
        <v>25000</v>
      </c>
      <c r="H6" s="28">
        <v>0.197</v>
      </c>
      <c r="I6" s="30">
        <f t="shared" si="0"/>
        <v>0</v>
      </c>
    </row>
    <row r="7" spans="1:9" ht="19.5" customHeight="1">
      <c r="A7" s="25">
        <v>21</v>
      </c>
      <c r="B7" s="101" t="s">
        <v>67</v>
      </c>
      <c r="C7" s="101"/>
      <c r="D7" s="27"/>
      <c r="E7" s="9">
        <v>8000</v>
      </c>
      <c r="F7" s="28">
        <v>0.069</v>
      </c>
      <c r="G7" s="29">
        <v>3500</v>
      </c>
      <c r="H7" s="28">
        <v>0.028</v>
      </c>
      <c r="I7" s="56">
        <f t="shared" si="0"/>
        <v>128.6</v>
      </c>
    </row>
    <row r="8" spans="1:9" ht="19.5" customHeight="1">
      <c r="A8" s="25">
        <v>22</v>
      </c>
      <c r="B8" s="101" t="s">
        <v>68</v>
      </c>
      <c r="C8" s="101"/>
      <c r="D8" s="27"/>
      <c r="E8" s="9">
        <v>5000</v>
      </c>
      <c r="F8" s="28">
        <v>0.053</v>
      </c>
      <c r="G8" s="29">
        <v>20</v>
      </c>
      <c r="H8" s="28">
        <v>0</v>
      </c>
      <c r="I8" s="56">
        <f t="shared" si="0"/>
        <v>24900</v>
      </c>
    </row>
    <row r="9" spans="1:9" ht="19.5" customHeight="1">
      <c r="A9" s="25">
        <v>23</v>
      </c>
      <c r="B9" s="101" t="s">
        <v>32</v>
      </c>
      <c r="C9" s="101"/>
      <c r="D9" s="27"/>
      <c r="E9" s="9">
        <v>350000</v>
      </c>
      <c r="F9" s="28">
        <v>3.008</v>
      </c>
      <c r="G9" s="29">
        <v>330000</v>
      </c>
      <c r="H9" s="28">
        <v>2.597</v>
      </c>
      <c r="I9" s="30">
        <f t="shared" si="0"/>
        <v>6.1</v>
      </c>
    </row>
    <row r="10" spans="1:9" ht="19.5" customHeight="1">
      <c r="A10" s="25">
        <v>25</v>
      </c>
      <c r="B10" s="101" t="s">
        <v>34</v>
      </c>
      <c r="C10" s="101"/>
      <c r="D10" s="27"/>
      <c r="E10" s="9">
        <v>25000</v>
      </c>
      <c r="F10" s="28">
        <v>0.215</v>
      </c>
      <c r="G10" s="29">
        <v>25000</v>
      </c>
      <c r="H10" s="28">
        <v>0.197</v>
      </c>
      <c r="I10" s="30">
        <f t="shared" si="0"/>
        <v>0</v>
      </c>
    </row>
    <row r="11" spans="1:9" ht="19.5" customHeight="1">
      <c r="A11" s="25">
        <v>30</v>
      </c>
      <c r="B11" s="101" t="s">
        <v>35</v>
      </c>
      <c r="C11" s="101"/>
      <c r="D11" s="27"/>
      <c r="E11" s="9">
        <v>140000</v>
      </c>
      <c r="F11" s="28">
        <v>1.203</v>
      </c>
      <c r="G11" s="29">
        <v>140000</v>
      </c>
      <c r="H11" s="28">
        <v>1.102</v>
      </c>
      <c r="I11" s="56">
        <f t="shared" si="0"/>
        <v>0</v>
      </c>
    </row>
    <row r="12" spans="1:9" ht="19.5" customHeight="1">
      <c r="A12" s="25">
        <v>33</v>
      </c>
      <c r="B12" s="101" t="s">
        <v>36</v>
      </c>
      <c r="C12" s="101"/>
      <c r="D12" s="27"/>
      <c r="E12" s="9">
        <v>170000</v>
      </c>
      <c r="F12" s="28">
        <v>1.461</v>
      </c>
      <c r="G12" s="29">
        <v>330000</v>
      </c>
      <c r="H12" s="28">
        <v>2.597</v>
      </c>
      <c r="I12" s="30">
        <f t="shared" si="0"/>
        <v>-48.5</v>
      </c>
    </row>
    <row r="13" spans="1:9" ht="19.5" customHeight="1">
      <c r="A13" s="25">
        <v>35</v>
      </c>
      <c r="B13" s="101" t="s">
        <v>37</v>
      </c>
      <c r="C13" s="101"/>
      <c r="D13" s="27"/>
      <c r="E13" s="9">
        <v>40000</v>
      </c>
      <c r="F13" s="28">
        <v>0.344</v>
      </c>
      <c r="G13" s="29">
        <v>45000</v>
      </c>
      <c r="H13" s="28">
        <v>0.354</v>
      </c>
      <c r="I13" s="30">
        <f t="shared" si="0"/>
        <v>-11.1</v>
      </c>
    </row>
    <row r="14" spans="1:9" ht="19.5" customHeight="1">
      <c r="A14" s="25">
        <v>40</v>
      </c>
      <c r="B14" s="101" t="s">
        <v>38</v>
      </c>
      <c r="C14" s="101"/>
      <c r="D14" s="27"/>
      <c r="E14" s="9">
        <v>5000</v>
      </c>
      <c r="F14" s="28">
        <v>0.053</v>
      </c>
      <c r="G14" s="29">
        <v>5000</v>
      </c>
      <c r="H14" s="28">
        <v>0.039</v>
      </c>
      <c r="I14" s="30">
        <f t="shared" si="0"/>
        <v>0</v>
      </c>
    </row>
    <row r="15" spans="1:9" ht="19.5" customHeight="1">
      <c r="A15" s="25">
        <v>45</v>
      </c>
      <c r="B15" s="101" t="s">
        <v>39</v>
      </c>
      <c r="C15" s="101"/>
      <c r="D15" s="27"/>
      <c r="E15" s="9">
        <v>217170</v>
      </c>
      <c r="F15" s="28">
        <v>1.866</v>
      </c>
      <c r="G15" s="29">
        <v>205831</v>
      </c>
      <c r="H15" s="28">
        <v>1.62</v>
      </c>
      <c r="I15" s="30">
        <f t="shared" si="0"/>
        <v>5.5</v>
      </c>
    </row>
    <row r="16" spans="1:9" ht="19.5" customHeight="1">
      <c r="A16" s="25">
        <v>50</v>
      </c>
      <c r="B16" s="101" t="s">
        <v>40</v>
      </c>
      <c r="C16" s="101"/>
      <c r="D16" s="27"/>
      <c r="E16" s="9">
        <v>215302</v>
      </c>
      <c r="F16" s="28">
        <v>1.85</v>
      </c>
      <c r="G16" s="29">
        <v>277251</v>
      </c>
      <c r="H16" s="28">
        <v>2.181</v>
      </c>
      <c r="I16" s="30">
        <f t="shared" si="0"/>
        <v>-22.3</v>
      </c>
    </row>
    <row r="17" spans="1:9" ht="19.5" customHeight="1">
      <c r="A17" s="25">
        <v>55</v>
      </c>
      <c r="B17" s="101" t="s">
        <v>41</v>
      </c>
      <c r="C17" s="101"/>
      <c r="D17" s="27"/>
      <c r="E17" s="9">
        <v>545782</v>
      </c>
      <c r="F17" s="28">
        <v>4.691</v>
      </c>
      <c r="G17" s="29">
        <v>573198</v>
      </c>
      <c r="H17" s="28">
        <v>4.51</v>
      </c>
      <c r="I17" s="30">
        <f t="shared" si="0"/>
        <v>-4.8</v>
      </c>
    </row>
    <row r="18" spans="1:9" ht="19.5" customHeight="1">
      <c r="A18" s="25">
        <v>60</v>
      </c>
      <c r="B18" s="101" t="s">
        <v>42</v>
      </c>
      <c r="C18" s="101"/>
      <c r="D18" s="27"/>
      <c r="E18" s="9">
        <v>539456</v>
      </c>
      <c r="F18" s="28">
        <v>4.636</v>
      </c>
      <c r="G18" s="29">
        <v>517260</v>
      </c>
      <c r="H18" s="28">
        <v>4.07</v>
      </c>
      <c r="I18" s="30">
        <f t="shared" si="0"/>
        <v>4.3</v>
      </c>
    </row>
    <row r="19" spans="1:9" ht="19.5" customHeight="1">
      <c r="A19" s="25">
        <v>65</v>
      </c>
      <c r="B19" s="101" t="s">
        <v>43</v>
      </c>
      <c r="C19" s="101"/>
      <c r="D19" s="27"/>
      <c r="E19" s="9">
        <v>4888</v>
      </c>
      <c r="F19" s="28">
        <v>0.042</v>
      </c>
      <c r="G19" s="29">
        <v>4751</v>
      </c>
      <c r="H19" s="28">
        <v>0.037</v>
      </c>
      <c r="I19" s="30">
        <f t="shared" si="0"/>
        <v>2.9</v>
      </c>
    </row>
    <row r="20" spans="1:9" ht="19.5" customHeight="1">
      <c r="A20" s="25">
        <v>70</v>
      </c>
      <c r="B20" s="101" t="s">
        <v>44</v>
      </c>
      <c r="C20" s="101"/>
      <c r="D20" s="27"/>
      <c r="E20" s="9">
        <v>2853</v>
      </c>
      <c r="F20" s="28">
        <v>0.025</v>
      </c>
      <c r="G20" s="29">
        <v>1478</v>
      </c>
      <c r="H20" s="28">
        <v>0.012</v>
      </c>
      <c r="I20" s="30">
        <f t="shared" si="0"/>
        <v>93</v>
      </c>
    </row>
    <row r="21" spans="1:9" ht="19.5" customHeight="1">
      <c r="A21" s="25">
        <v>75</v>
      </c>
      <c r="B21" s="101" t="s">
        <v>45</v>
      </c>
      <c r="C21" s="101"/>
      <c r="D21" s="27"/>
      <c r="E21" s="9">
        <v>154831</v>
      </c>
      <c r="F21" s="28">
        <v>1.331</v>
      </c>
      <c r="G21" s="29">
        <v>1258830</v>
      </c>
      <c r="H21" s="28">
        <v>9.905</v>
      </c>
      <c r="I21" s="30">
        <f t="shared" si="0"/>
        <v>-87.7</v>
      </c>
    </row>
    <row r="22" spans="1:9" ht="19.5" customHeight="1">
      <c r="A22" s="25">
        <v>80</v>
      </c>
      <c r="B22" s="101" t="s">
        <v>46</v>
      </c>
      <c r="C22" s="101"/>
      <c r="D22" s="27"/>
      <c r="E22" s="9">
        <v>300000</v>
      </c>
      <c r="F22" s="28">
        <v>2.578</v>
      </c>
      <c r="G22" s="29">
        <v>300000</v>
      </c>
      <c r="H22" s="28">
        <v>2.36</v>
      </c>
      <c r="I22" s="30">
        <f t="shared" si="0"/>
        <v>0</v>
      </c>
    </row>
    <row r="23" spans="1:9" ht="19.5" customHeight="1">
      <c r="A23" s="25">
        <v>85</v>
      </c>
      <c r="B23" s="101" t="s">
        <v>47</v>
      </c>
      <c r="C23" s="101"/>
      <c r="D23" s="27"/>
      <c r="E23" s="9">
        <v>317779</v>
      </c>
      <c r="F23" s="28">
        <v>2.731</v>
      </c>
      <c r="G23" s="29">
        <v>319978</v>
      </c>
      <c r="H23" s="28">
        <v>2.518</v>
      </c>
      <c r="I23" s="30">
        <f t="shared" si="0"/>
        <v>-0.7</v>
      </c>
    </row>
    <row r="24" spans="1:9" ht="19.5" customHeight="1">
      <c r="A24" s="31">
        <v>90</v>
      </c>
      <c r="B24" s="106" t="s">
        <v>48</v>
      </c>
      <c r="C24" s="106"/>
      <c r="D24" s="35"/>
      <c r="E24" s="9">
        <v>0</v>
      </c>
      <c r="F24" s="28">
        <v>0</v>
      </c>
      <c r="G24" s="29">
        <v>260000</v>
      </c>
      <c r="H24" s="28">
        <v>2.0559999999999996</v>
      </c>
      <c r="I24" s="30">
        <f t="shared" si="0"/>
        <v>-100</v>
      </c>
    </row>
    <row r="25" spans="1:9" ht="19.5" customHeight="1">
      <c r="A25" s="90" t="s">
        <v>49</v>
      </c>
      <c r="B25" s="91"/>
      <c r="C25" s="91"/>
      <c r="D25" s="92"/>
      <c r="E25" s="14">
        <f>SUM(E4:E24)</f>
        <v>11635700</v>
      </c>
      <c r="F25" s="39">
        <f>SUM(F4:F24)</f>
        <v>100.021</v>
      </c>
      <c r="G25" s="40">
        <f>SUM(G4:G24)</f>
        <v>12709400</v>
      </c>
      <c r="H25" s="39">
        <f>SUM(H4:H24)</f>
        <v>100.012</v>
      </c>
      <c r="I25" s="41">
        <f t="shared" si="0"/>
        <v>-8.4</v>
      </c>
    </row>
  </sheetData>
  <sheetProtection password="EC59" sheet="1" objects="1" scenarios="1"/>
  <mergeCells count="23">
    <mergeCell ref="B21:C21"/>
    <mergeCell ref="B22:C22"/>
    <mergeCell ref="B23:C23"/>
    <mergeCell ref="A3:D3"/>
    <mergeCell ref="B16:C16"/>
    <mergeCell ref="B14:C14"/>
    <mergeCell ref="B15:C15"/>
    <mergeCell ref="B11:C11"/>
    <mergeCell ref="B12:C12"/>
    <mergeCell ref="B18:C18"/>
    <mergeCell ref="A25:D25"/>
    <mergeCell ref="B4:C4"/>
    <mergeCell ref="B5:C5"/>
    <mergeCell ref="B6:C6"/>
    <mergeCell ref="B10:C10"/>
    <mergeCell ref="B9:C9"/>
    <mergeCell ref="B20:C20"/>
    <mergeCell ref="B19:C19"/>
    <mergeCell ref="B24:C24"/>
    <mergeCell ref="B7:C7"/>
    <mergeCell ref="B8:C8"/>
    <mergeCell ref="B17:C17"/>
    <mergeCell ref="B13:C13"/>
  </mergeCells>
  <printOptions horizontalCentered="1"/>
  <pageMargins left="0.7874015748031497" right="0.7874015748031497" top="0.5905511811023623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 topLeftCell="A1">
      <selection activeCell="A3" sqref="A3:C3"/>
    </sheetView>
  </sheetViews>
  <sheetFormatPr defaultColWidth="9.00390625" defaultRowHeight="21.75" customHeight="1"/>
  <cols>
    <col min="1" max="1" width="4.875" style="2" customWidth="1"/>
    <col min="2" max="2" width="20.875" style="2" customWidth="1"/>
    <col min="3" max="3" width="1.875" style="2" customWidth="1"/>
    <col min="4" max="4" width="18.875" style="2" customWidth="1"/>
    <col min="5" max="5" width="8.875" style="2" customWidth="1"/>
    <col min="6" max="6" width="15.875" style="2" customWidth="1"/>
    <col min="7" max="7" width="8.875" style="2" customWidth="1"/>
    <col min="8" max="8" width="12.875" style="2" customWidth="1"/>
    <col min="9" max="16384" width="9.00390625" style="2" customWidth="1"/>
  </cols>
  <sheetData>
    <row r="1" spans="1:8" ht="19.5" customHeight="1">
      <c r="A1" s="2" t="s">
        <v>73</v>
      </c>
      <c r="B1" s="16"/>
      <c r="C1" s="16"/>
      <c r="D1" s="16"/>
      <c r="E1" s="16"/>
      <c r="F1" s="16"/>
      <c r="G1" s="16"/>
      <c r="H1" s="16"/>
    </row>
    <row r="2" spans="7:8" ht="15" customHeight="1">
      <c r="G2" s="3"/>
      <c r="H2" s="3" t="s">
        <v>75</v>
      </c>
    </row>
    <row r="3" spans="1:8" ht="19.5" customHeight="1">
      <c r="A3" s="62" t="s">
        <v>1</v>
      </c>
      <c r="B3" s="73"/>
      <c r="C3" s="74"/>
      <c r="D3" s="4" t="s">
        <v>76</v>
      </c>
      <c r="E3" s="17" t="s">
        <v>77</v>
      </c>
      <c r="F3" s="4" t="s">
        <v>78</v>
      </c>
      <c r="G3" s="18" t="s">
        <v>77</v>
      </c>
      <c r="H3" s="5" t="s">
        <v>79</v>
      </c>
    </row>
    <row r="4" spans="1:8" ht="19.5" customHeight="1">
      <c r="A4" s="19">
        <v>10</v>
      </c>
      <c r="B4" s="20" t="s">
        <v>3</v>
      </c>
      <c r="C4" s="21"/>
      <c r="D4" s="7">
        <v>154849</v>
      </c>
      <c r="E4" s="22">
        <v>1.331</v>
      </c>
      <c r="F4" s="23">
        <v>166678</v>
      </c>
      <c r="G4" s="22">
        <v>1.311</v>
      </c>
      <c r="H4" s="24">
        <f>ROUND(D4/F4*100-100,1)</f>
        <v>-7.1</v>
      </c>
    </row>
    <row r="5" spans="1:8" ht="19.5" customHeight="1">
      <c r="A5" s="25">
        <v>15</v>
      </c>
      <c r="B5" s="26" t="s">
        <v>6</v>
      </c>
      <c r="C5" s="27"/>
      <c r="D5" s="9">
        <v>1235492</v>
      </c>
      <c r="E5" s="28">
        <v>10.618</v>
      </c>
      <c r="F5" s="29">
        <v>1273943</v>
      </c>
      <c r="G5" s="28">
        <v>10.024</v>
      </c>
      <c r="H5" s="30">
        <f aca="true" t="shared" si="0" ref="H5:H18">ROUND(D5/F5*100-100,1)</f>
        <v>-3</v>
      </c>
    </row>
    <row r="6" spans="1:8" ht="19.5" customHeight="1">
      <c r="A6" s="25">
        <v>20</v>
      </c>
      <c r="B6" s="26" t="s">
        <v>8</v>
      </c>
      <c r="C6" s="27"/>
      <c r="D6" s="9">
        <v>2678863</v>
      </c>
      <c r="E6" s="28">
        <v>23.023</v>
      </c>
      <c r="F6" s="29">
        <v>2653960</v>
      </c>
      <c r="G6" s="28">
        <v>20.882</v>
      </c>
      <c r="H6" s="30">
        <f t="shared" si="0"/>
        <v>0.9</v>
      </c>
    </row>
    <row r="7" spans="1:8" ht="19.5" customHeight="1">
      <c r="A7" s="25">
        <v>25</v>
      </c>
      <c r="B7" s="26" t="s">
        <v>10</v>
      </c>
      <c r="C7" s="27"/>
      <c r="D7" s="9">
        <v>906562</v>
      </c>
      <c r="E7" s="28">
        <v>7.791</v>
      </c>
      <c r="F7" s="29">
        <v>1026929</v>
      </c>
      <c r="G7" s="28">
        <v>8.08</v>
      </c>
      <c r="H7" s="30">
        <f t="shared" si="0"/>
        <v>-11.7</v>
      </c>
    </row>
    <row r="8" spans="1:8" ht="19.5" customHeight="1">
      <c r="A8" s="25">
        <v>30</v>
      </c>
      <c r="B8" s="26" t="s">
        <v>12</v>
      </c>
      <c r="C8" s="27"/>
      <c r="D8" s="9">
        <v>35075</v>
      </c>
      <c r="E8" s="28">
        <v>0.301</v>
      </c>
      <c r="F8" s="29">
        <v>50910</v>
      </c>
      <c r="G8" s="28">
        <v>0.401</v>
      </c>
      <c r="H8" s="30">
        <f t="shared" si="0"/>
        <v>-31.1</v>
      </c>
    </row>
    <row r="9" spans="1:8" ht="19.5" customHeight="1">
      <c r="A9" s="25">
        <v>35</v>
      </c>
      <c r="B9" s="26" t="s">
        <v>14</v>
      </c>
      <c r="C9" s="27"/>
      <c r="D9" s="9">
        <v>933849</v>
      </c>
      <c r="E9" s="28">
        <v>8.026</v>
      </c>
      <c r="F9" s="29">
        <v>938958</v>
      </c>
      <c r="G9" s="28">
        <v>7.388</v>
      </c>
      <c r="H9" s="30">
        <f t="shared" si="0"/>
        <v>-0.5</v>
      </c>
    </row>
    <row r="10" spans="1:8" ht="19.5" customHeight="1">
      <c r="A10" s="25">
        <v>40</v>
      </c>
      <c r="B10" s="26" t="s">
        <v>17</v>
      </c>
      <c r="C10" s="27"/>
      <c r="D10" s="9">
        <v>142595</v>
      </c>
      <c r="E10" s="28">
        <v>1.225</v>
      </c>
      <c r="F10" s="29">
        <v>141339</v>
      </c>
      <c r="G10" s="28">
        <v>1.112</v>
      </c>
      <c r="H10" s="30">
        <f t="shared" si="0"/>
        <v>0.9</v>
      </c>
    </row>
    <row r="11" spans="1:8" ht="19.5" customHeight="1">
      <c r="A11" s="25">
        <v>45</v>
      </c>
      <c r="B11" s="26" t="s">
        <v>20</v>
      </c>
      <c r="C11" s="27"/>
      <c r="D11" s="9">
        <v>2181027</v>
      </c>
      <c r="E11" s="28">
        <v>18.754</v>
      </c>
      <c r="F11" s="29">
        <v>2024889</v>
      </c>
      <c r="G11" s="28">
        <v>15.932</v>
      </c>
      <c r="H11" s="30">
        <f t="shared" si="0"/>
        <v>7.7</v>
      </c>
    </row>
    <row r="12" spans="1:8" ht="19.5" customHeight="1">
      <c r="A12" s="25">
        <v>50</v>
      </c>
      <c r="B12" s="26" t="s">
        <v>22</v>
      </c>
      <c r="C12" s="27"/>
      <c r="D12" s="9">
        <v>551758</v>
      </c>
      <c r="E12" s="28">
        <v>4.742</v>
      </c>
      <c r="F12" s="29">
        <v>1247587</v>
      </c>
      <c r="G12" s="28">
        <v>9.816</v>
      </c>
      <c r="H12" s="30">
        <f t="shared" si="0"/>
        <v>-55.8</v>
      </c>
    </row>
    <row r="13" spans="1:8" ht="19.5" customHeight="1">
      <c r="A13" s="25">
        <v>55</v>
      </c>
      <c r="B13" s="26" t="s">
        <v>23</v>
      </c>
      <c r="C13" s="27"/>
      <c r="D13" s="9">
        <v>1669473</v>
      </c>
      <c r="E13" s="28">
        <v>14.358</v>
      </c>
      <c r="F13" s="29">
        <v>1935941</v>
      </c>
      <c r="G13" s="28">
        <v>15.232</v>
      </c>
      <c r="H13" s="30">
        <f t="shared" si="0"/>
        <v>-13.8</v>
      </c>
    </row>
    <row r="14" spans="1:8" ht="19.5" customHeight="1">
      <c r="A14" s="25">
        <v>60</v>
      </c>
      <c r="B14" s="26" t="s">
        <v>25</v>
      </c>
      <c r="C14" s="27"/>
      <c r="D14" s="9">
        <v>6372</v>
      </c>
      <c r="E14" s="28">
        <v>0.055</v>
      </c>
      <c r="F14" s="29">
        <v>6372</v>
      </c>
      <c r="G14" s="28">
        <v>0.05</v>
      </c>
      <c r="H14" s="30">
        <f t="shared" si="0"/>
        <v>0</v>
      </c>
    </row>
    <row r="15" spans="1:8" ht="19.5" customHeight="1">
      <c r="A15" s="25">
        <v>65</v>
      </c>
      <c r="B15" s="26" t="s">
        <v>27</v>
      </c>
      <c r="C15" s="27"/>
      <c r="D15" s="9">
        <v>1109284</v>
      </c>
      <c r="E15" s="28">
        <v>9.533</v>
      </c>
      <c r="F15" s="29">
        <v>1221393</v>
      </c>
      <c r="G15" s="28">
        <v>9.61</v>
      </c>
      <c r="H15" s="30">
        <f t="shared" si="0"/>
        <v>-9.2</v>
      </c>
    </row>
    <row r="16" spans="1:8" ht="19.5" customHeight="1">
      <c r="A16" s="25">
        <v>70</v>
      </c>
      <c r="B16" s="26" t="s">
        <v>29</v>
      </c>
      <c r="C16" s="27"/>
      <c r="D16" s="9">
        <v>501</v>
      </c>
      <c r="E16" s="28">
        <v>0.004</v>
      </c>
      <c r="F16" s="29">
        <v>501</v>
      </c>
      <c r="G16" s="28">
        <v>0.004</v>
      </c>
      <c r="H16" s="30">
        <f t="shared" si="0"/>
        <v>0</v>
      </c>
    </row>
    <row r="17" spans="1:8" ht="19.5" customHeight="1">
      <c r="A17" s="31">
        <v>75</v>
      </c>
      <c r="B17" s="32" t="s">
        <v>31</v>
      </c>
      <c r="C17" s="35"/>
      <c r="D17" s="11">
        <v>30000</v>
      </c>
      <c r="E17" s="36">
        <v>0.258</v>
      </c>
      <c r="F17" s="37">
        <v>20000</v>
      </c>
      <c r="G17" s="36">
        <v>0.157</v>
      </c>
      <c r="H17" s="38">
        <f t="shared" si="0"/>
        <v>50</v>
      </c>
    </row>
    <row r="18" spans="1:8" ht="19.5" customHeight="1">
      <c r="A18" s="90" t="s">
        <v>33</v>
      </c>
      <c r="B18" s="107"/>
      <c r="C18" s="108"/>
      <c r="D18" s="14">
        <f>SUM(D4:D17)</f>
        <v>11635700</v>
      </c>
      <c r="E18" s="39">
        <f>ROUND(D18/$D$18*100,1)</f>
        <v>100</v>
      </c>
      <c r="F18" s="40">
        <f>SUM(F4:F17)</f>
        <v>12709400</v>
      </c>
      <c r="G18" s="39">
        <f>ROUND(F18/$F$18*100,1)</f>
        <v>100</v>
      </c>
      <c r="H18" s="41">
        <f t="shared" si="0"/>
        <v>-8.4</v>
      </c>
    </row>
    <row r="19" spans="1:8" ht="19.5" customHeight="1">
      <c r="A19" s="42"/>
      <c r="B19" s="43"/>
      <c r="C19" s="43"/>
      <c r="D19" s="44"/>
      <c r="E19" s="45"/>
      <c r="F19" s="44"/>
      <c r="G19" s="45"/>
      <c r="H19" s="45"/>
    </row>
    <row r="20" spans="1:8" ht="19.5" customHeight="1">
      <c r="A20" s="46" t="s">
        <v>74</v>
      </c>
      <c r="B20" s="43"/>
      <c r="C20" s="43"/>
      <c r="D20" s="44"/>
      <c r="E20" s="45"/>
      <c r="F20" s="44"/>
      <c r="G20" s="45"/>
      <c r="H20" s="45"/>
    </row>
    <row r="21" spans="1:8" ht="15" customHeight="1">
      <c r="A21" s="47"/>
      <c r="G21" s="3"/>
      <c r="H21" s="3" t="s">
        <v>75</v>
      </c>
    </row>
    <row r="22" spans="1:8" ht="19.5" customHeight="1">
      <c r="A22" s="62" t="s">
        <v>53</v>
      </c>
      <c r="B22" s="73"/>
      <c r="C22" s="74"/>
      <c r="D22" s="4" t="s">
        <v>76</v>
      </c>
      <c r="E22" s="18" t="s">
        <v>77</v>
      </c>
      <c r="F22" s="4" t="s">
        <v>78</v>
      </c>
      <c r="G22" s="18" t="s">
        <v>77</v>
      </c>
      <c r="H22" s="5" t="s">
        <v>79</v>
      </c>
    </row>
    <row r="23" spans="1:8" ht="19.5" customHeight="1">
      <c r="A23" s="19">
        <v>1</v>
      </c>
      <c r="B23" s="20" t="s">
        <v>54</v>
      </c>
      <c r="C23" s="21"/>
      <c r="D23" s="7">
        <v>3025893</v>
      </c>
      <c r="E23" s="48">
        <f>ROUND(D23/$D$36*100,1)</f>
        <v>26</v>
      </c>
      <c r="F23" s="23">
        <v>3007426</v>
      </c>
      <c r="G23" s="48">
        <f aca="true" t="shared" si="1" ref="G23:G31">ROUND(F23/$F$36*100,1)</f>
        <v>23.7</v>
      </c>
      <c r="H23" s="24">
        <f aca="true" t="shared" si="2" ref="H23:H36">ROUND(D23/F23*100-100,1)</f>
        <v>0.6</v>
      </c>
    </row>
    <row r="24" spans="1:8" ht="19.5" customHeight="1">
      <c r="A24" s="25">
        <v>2</v>
      </c>
      <c r="B24" s="26" t="s">
        <v>55</v>
      </c>
      <c r="C24" s="27"/>
      <c r="D24" s="9">
        <v>1968627</v>
      </c>
      <c r="E24" s="28">
        <f>ROUND(D24/$D$36*100,1)-0.1</f>
        <v>16.799999999999997</v>
      </c>
      <c r="F24" s="29">
        <v>1877736</v>
      </c>
      <c r="G24" s="28">
        <f t="shared" si="1"/>
        <v>14.8</v>
      </c>
      <c r="H24" s="30">
        <f t="shared" si="2"/>
        <v>4.8</v>
      </c>
    </row>
    <row r="25" spans="1:8" ht="19.5" customHeight="1">
      <c r="A25" s="25">
        <v>3</v>
      </c>
      <c r="B25" s="26" t="s">
        <v>56</v>
      </c>
      <c r="C25" s="27"/>
      <c r="D25" s="9">
        <v>124381</v>
      </c>
      <c r="E25" s="28">
        <f aca="true" t="shared" si="3" ref="E25:E36">ROUND(D25/$D$36*100,1)</f>
        <v>1.1</v>
      </c>
      <c r="F25" s="29">
        <v>119504</v>
      </c>
      <c r="G25" s="28">
        <f t="shared" si="1"/>
        <v>0.9</v>
      </c>
      <c r="H25" s="30">
        <f t="shared" si="2"/>
        <v>4.1</v>
      </c>
    </row>
    <row r="26" spans="1:8" ht="19.5" customHeight="1">
      <c r="A26" s="25">
        <v>4</v>
      </c>
      <c r="B26" s="26" t="s">
        <v>57</v>
      </c>
      <c r="C26" s="27"/>
      <c r="D26" s="9">
        <v>683167</v>
      </c>
      <c r="E26" s="28">
        <f t="shared" si="3"/>
        <v>5.9</v>
      </c>
      <c r="F26" s="29">
        <v>602046</v>
      </c>
      <c r="G26" s="28">
        <f t="shared" si="1"/>
        <v>4.7</v>
      </c>
      <c r="H26" s="30">
        <f t="shared" si="2"/>
        <v>13.5</v>
      </c>
    </row>
    <row r="27" spans="1:8" ht="19.5" customHeight="1">
      <c r="A27" s="25">
        <v>5</v>
      </c>
      <c r="B27" s="26" t="s">
        <v>58</v>
      </c>
      <c r="C27" s="27"/>
      <c r="D27" s="9">
        <v>1149478</v>
      </c>
      <c r="E27" s="28">
        <f t="shared" si="3"/>
        <v>9.9</v>
      </c>
      <c r="F27" s="29">
        <v>1256545</v>
      </c>
      <c r="G27" s="28">
        <f t="shared" si="1"/>
        <v>9.9</v>
      </c>
      <c r="H27" s="30">
        <f t="shared" si="2"/>
        <v>-8.5</v>
      </c>
    </row>
    <row r="28" spans="1:8" ht="19.5" customHeight="1">
      <c r="A28" s="25">
        <v>6</v>
      </c>
      <c r="B28" s="26" t="s">
        <v>59</v>
      </c>
      <c r="C28" s="27"/>
      <c r="D28" s="9">
        <v>0</v>
      </c>
      <c r="E28" s="28">
        <f t="shared" si="3"/>
        <v>0</v>
      </c>
      <c r="F28" s="29">
        <v>0</v>
      </c>
      <c r="G28" s="28">
        <f t="shared" si="1"/>
        <v>0</v>
      </c>
      <c r="H28" s="49">
        <v>0</v>
      </c>
    </row>
    <row r="29" spans="1:8" ht="19.5" customHeight="1">
      <c r="A29" s="25">
        <v>7</v>
      </c>
      <c r="B29" s="26" t="s">
        <v>60</v>
      </c>
      <c r="C29" s="27"/>
      <c r="D29" s="9">
        <v>90500</v>
      </c>
      <c r="E29" s="28">
        <f t="shared" si="3"/>
        <v>0.8</v>
      </c>
      <c r="F29" s="29">
        <v>90500</v>
      </c>
      <c r="G29" s="28">
        <f t="shared" si="1"/>
        <v>0.7</v>
      </c>
      <c r="H29" s="30">
        <f t="shared" si="2"/>
        <v>0</v>
      </c>
    </row>
    <row r="30" spans="1:8" ht="19.5" customHeight="1">
      <c r="A30" s="25">
        <v>8</v>
      </c>
      <c r="B30" s="26" t="s">
        <v>61</v>
      </c>
      <c r="C30" s="27"/>
      <c r="D30" s="9">
        <v>1471</v>
      </c>
      <c r="E30" s="28">
        <f t="shared" si="3"/>
        <v>0</v>
      </c>
      <c r="F30" s="29">
        <v>1371</v>
      </c>
      <c r="G30" s="28">
        <f t="shared" si="1"/>
        <v>0</v>
      </c>
      <c r="H30" s="30">
        <f t="shared" si="2"/>
        <v>7.3</v>
      </c>
    </row>
    <row r="31" spans="1:8" ht="19.5" customHeight="1">
      <c r="A31" s="25">
        <v>9</v>
      </c>
      <c r="B31" s="26" t="s">
        <v>51</v>
      </c>
      <c r="C31" s="27"/>
      <c r="D31" s="9">
        <v>1109284</v>
      </c>
      <c r="E31" s="28">
        <f t="shared" si="3"/>
        <v>9.5</v>
      </c>
      <c r="F31" s="29">
        <v>1221393</v>
      </c>
      <c r="G31" s="28">
        <f t="shared" si="1"/>
        <v>9.6</v>
      </c>
      <c r="H31" s="30">
        <f t="shared" si="2"/>
        <v>-9.2</v>
      </c>
    </row>
    <row r="32" spans="1:8" ht="19.5" customHeight="1">
      <c r="A32" s="25">
        <v>10</v>
      </c>
      <c r="B32" s="26" t="s">
        <v>62</v>
      </c>
      <c r="C32" s="27"/>
      <c r="D32" s="9">
        <v>1339109</v>
      </c>
      <c r="E32" s="28">
        <f t="shared" si="3"/>
        <v>11.5</v>
      </c>
      <c r="F32" s="29">
        <v>1315596</v>
      </c>
      <c r="G32" s="28">
        <f>ROUND(F32/$F$36*100,1)-0.1</f>
        <v>10.3</v>
      </c>
      <c r="H32" s="30">
        <f t="shared" si="2"/>
        <v>1.8</v>
      </c>
    </row>
    <row r="33" spans="1:8" ht="19.5" customHeight="1">
      <c r="A33" s="25">
        <v>11</v>
      </c>
      <c r="B33" s="26" t="s">
        <v>63</v>
      </c>
      <c r="C33" s="27"/>
      <c r="D33" s="9">
        <v>2107418</v>
      </c>
      <c r="E33" s="28">
        <f t="shared" si="3"/>
        <v>18.1</v>
      </c>
      <c r="F33" s="29">
        <v>3190911</v>
      </c>
      <c r="G33" s="28">
        <f>ROUND(F33/$F$36*100,1)</f>
        <v>25.1</v>
      </c>
      <c r="H33" s="30">
        <f t="shared" si="2"/>
        <v>-34</v>
      </c>
    </row>
    <row r="34" spans="1:8" ht="19.5" customHeight="1">
      <c r="A34" s="25">
        <v>12</v>
      </c>
      <c r="B34" s="26" t="s">
        <v>64</v>
      </c>
      <c r="C34" s="27"/>
      <c r="D34" s="9">
        <v>6372</v>
      </c>
      <c r="E34" s="28">
        <f t="shared" si="3"/>
        <v>0.1</v>
      </c>
      <c r="F34" s="29">
        <v>6372</v>
      </c>
      <c r="G34" s="28">
        <f>ROUND(F34/$F$36*100,1)</f>
        <v>0.1</v>
      </c>
      <c r="H34" s="30">
        <f t="shared" si="2"/>
        <v>0</v>
      </c>
    </row>
    <row r="35" spans="1:8" ht="19.5" customHeight="1">
      <c r="A35" s="31">
        <v>13</v>
      </c>
      <c r="B35" s="32" t="s">
        <v>52</v>
      </c>
      <c r="C35" s="35"/>
      <c r="D35" s="11">
        <v>30000</v>
      </c>
      <c r="E35" s="50">
        <f t="shared" si="3"/>
        <v>0.3</v>
      </c>
      <c r="F35" s="37">
        <v>20000</v>
      </c>
      <c r="G35" s="50">
        <f>ROUND(F35/$F$36*100,1)</f>
        <v>0.2</v>
      </c>
      <c r="H35" s="51">
        <f t="shared" si="2"/>
        <v>50</v>
      </c>
    </row>
    <row r="36" spans="1:8" ht="19.5" customHeight="1">
      <c r="A36" s="90" t="s">
        <v>33</v>
      </c>
      <c r="B36" s="107"/>
      <c r="C36" s="108"/>
      <c r="D36" s="14">
        <f>SUM(D23:D35)</f>
        <v>11635700</v>
      </c>
      <c r="E36" s="39">
        <f t="shared" si="3"/>
        <v>100</v>
      </c>
      <c r="F36" s="40">
        <f>SUM(F23:F35)</f>
        <v>12709400</v>
      </c>
      <c r="G36" s="39">
        <f>ROUND(F36/$F$36*100,1)</f>
        <v>100</v>
      </c>
      <c r="H36" s="41">
        <f t="shared" si="2"/>
        <v>-8.4</v>
      </c>
    </row>
  </sheetData>
  <sheetProtection password="EC59" sheet="1" objects="1" scenarios="1"/>
  <mergeCells count="4">
    <mergeCell ref="A36:C36"/>
    <mergeCell ref="A22:C22"/>
    <mergeCell ref="A3:C3"/>
    <mergeCell ref="A18:C18"/>
  </mergeCells>
  <printOptions horizontalCentered="1"/>
  <pageMargins left="0.7874015748031497" right="0.7874015748031497" top="0.5905511811023623" bottom="0.3937007874015748" header="0.3937007874015748" footer="0.3937007874015748"/>
  <pageSetup horizontalDpi="600" verticalDpi="600" orientation="portrait" paperSize="9" r:id="rId1"/>
  <ignoredErrors>
    <ignoredError sqref="E24:G36 E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総務部財政課</Manager>
  <Company>幸田町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平成18年度当初予算</dc:title>
  <dc:subject/>
  <dc:creator>財政係</dc:creator>
  <cp:keywords/>
  <dc:description/>
  <cp:lastModifiedBy>Tsuzuki_Mikihiro</cp:lastModifiedBy>
  <cp:lastPrinted>2006-10-12T03:47:15Z</cp:lastPrinted>
  <dcterms:created xsi:type="dcterms:W3CDTF">1999-01-11T00:30:54Z</dcterms:created>
  <dcterms:modified xsi:type="dcterms:W3CDTF">2007-03-06T06:46:55Z</dcterms:modified>
  <cp:category/>
  <cp:version/>
  <cp:contentType/>
  <cp:contentStatus/>
</cp:coreProperties>
</file>