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8070" tabRatio="698" firstSheet="7" activeTab="13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30.4.1)" sheetId="15" r:id="rId15"/>
    <sheet name="ピラミッド(H30.10.1) " sheetId="16" r:id="rId16"/>
  </sheets>
  <externalReferences>
    <externalReference r:id="rId19"/>
  </externalReference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'４月'!$A$1:$AK$54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5">'ピラミッド(H30.10.1) '!$A$1:$M$118</definedName>
    <definedName name="_xlnm.Print_Area" localSheetId="14">'ピラミッド(H30.4.1)'!$A$1:$M$118</definedName>
    <definedName name="_xlnm.Print_Area" localSheetId="1">'前年度末'!$A$1:$Q$54</definedName>
    <definedName name="女" localSheetId="15">'ピラミッド(H30.10.1) '!$S$12:$T$51</definedName>
    <definedName name="女">'ピラミッド(H30.4.1)'!$S$12:$T$51</definedName>
    <definedName name="女人数" localSheetId="15">'ピラミッド(H30.10.1) '!$H$12:$H$116</definedName>
    <definedName name="女人数">'ピラミッド(H30.4.1)'!$H$12:$H$116</definedName>
    <definedName name="男" localSheetId="15">'ピラミッド(H30.10.1) '!$P$12:$Q$51</definedName>
    <definedName name="男">'ピラミッド(H30.4.1)'!$P$12:$Q$51</definedName>
    <definedName name="男人数" localSheetId="15">'ピラミッド(H30.10.1) '!$F$11:$F$116</definedName>
    <definedName name="男人数">'ピラミッド(H30.4.1)'!$F$12:$F$116</definedName>
    <definedName name="年齢" localSheetId="15">'ピラミッド(H30.10.1) '!$G$12:$G$116</definedName>
    <definedName name="年齢">'ピラミッド(H30.4.1)'!$G$12:$G$116</definedName>
  </definedNames>
  <calcPr fullCalcOnLoad="1"/>
</workbook>
</file>

<file path=xl/sharedStrings.xml><?xml version="1.0" encoding="utf-8"?>
<sst xmlns="http://schemas.openxmlformats.org/spreadsheetml/2006/main" count="3300" uniqueCount="300">
  <si>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</si>
  <si>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</si>
  <si>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</si>
  <si>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</si>
  <si>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</si>
  <si>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</si>
  <si>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</si>
  <si>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</si>
  <si>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</si>
  <si>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</si>
  <si>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</si>
  <si>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</si>
  <si>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</si>
  <si>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</si>
  <si>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</si>
  <si>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</si>
  <si>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</si>
  <si>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</si>
  <si>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</si>
  <si>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</si>
  <si>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累計(男)</t>
  </si>
  <si>
    <t>【男】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</si>
  <si>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</si>
  <si>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</si>
  <si>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</si>
  <si>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</si>
  <si>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</si>
  <si>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</si>
  <si>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</si>
  <si>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</si>
  <si>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</si>
  <si>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</si>
  <si>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</si>
  <si>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</si>
  <si>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</si>
  <si>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</si>
  <si>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</si>
  <si>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</si>
  <si>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</si>
  <si>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</si>
  <si>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</si>
  <si>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</si>
  <si>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</si>
  <si>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</si>
  <si>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</si>
  <si>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</si>
  <si>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</si>
  <si>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</si>
  <si>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</si>
  <si>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</si>
  <si>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</si>
  <si>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</si>
  <si>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</si>
  <si>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</si>
  <si>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</si>
  <si>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</si>
  <si>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</si>
  <si>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</si>
  <si>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</si>
  <si>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</si>
  <si>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</si>
  <si>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</si>
  <si>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</si>
  <si>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</si>
  <si>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</si>
  <si>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</si>
  <si>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</si>
  <si>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</si>
  <si>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</si>
  <si>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</si>
  <si>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</si>
  <si>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</si>
  <si>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</si>
  <si>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</si>
  <si>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</si>
  <si>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</si>
  <si>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</si>
  <si>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</si>
  <si>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</si>
  <si>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</si>
  <si>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</si>
  <si>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</si>
  <si>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</si>
  <si>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</si>
  <si>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</si>
  <si>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</si>
  <si>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</si>
  <si>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</si>
  <si>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</si>
  <si>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</si>
  <si>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</si>
  <si>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</si>
  <si>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</si>
  <si>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</si>
  <si>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</si>
  <si>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</si>
  <si>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</si>
  <si>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</si>
  <si>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</si>
  <si>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</si>
  <si>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</si>
  <si>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</si>
  <si>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</si>
  <si>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</si>
  <si>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</si>
  <si>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(</t>
  </si>
  <si>
    <t>)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</si>
  <si>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</si>
  <si>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</si>
  <si>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</si>
  <si>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</si>
  <si>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</si>
  <si>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</si>
  <si>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</si>
  <si>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</si>
  <si>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</si>
  <si>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</si>
  <si>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</si>
  <si>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</si>
  <si>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</si>
  <si>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</si>
  <si>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</si>
  <si>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</si>
  <si>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</si>
  <si>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</si>
  <si>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</si>
  <si>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</si>
  <si>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</si>
  <si>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</si>
  <si>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</si>
  <si>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</si>
  <si>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</si>
  <si>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</si>
  <si>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</si>
  <si>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</si>
  <si>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桜坂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</si>
  <si>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</si>
  <si>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</si>
  <si>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</si>
  <si>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</si>
  <si>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</si>
  <si>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</si>
  <si>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</si>
  <si>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</si>
  <si>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</si>
  <si>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</si>
  <si>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</si>
  <si>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</si>
  <si>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</si>
  <si>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</si>
  <si>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目次</t>
  </si>
  <si>
    <t>目次</t>
  </si>
  <si>
    <t>幸田町総人口</t>
  </si>
  <si>
    <t>累計(男)</t>
  </si>
  <si>
    <t>大字別人口集計表</t>
  </si>
  <si>
    <t>深溝</t>
  </si>
  <si>
    <t>上六栗</t>
  </si>
  <si>
    <t>外国人</t>
  </si>
  <si>
    <t>全体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</si>
  <si>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</si>
  <si>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</si>
  <si>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</si>
  <si>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</si>
  <si>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</si>
  <si>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</si>
  <si>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</si>
  <si>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</si>
  <si>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</si>
  <si>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</si>
  <si>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</si>
  <si>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</si>
  <si>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</si>
  <si>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</si>
  <si>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</si>
  <si>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</si>
  <si>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</si>
  <si>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</si>
  <si>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</si>
  <si>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</si>
  <si>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</si>
  <si>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</si>
  <si>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</si>
  <si>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</si>
  <si>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</si>
  <si>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</si>
  <si>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</si>
  <si>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</si>
  <si>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</si>
  <si>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</si>
  <si>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</si>
  <si>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</si>
  <si>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</si>
  <si>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</si>
  <si>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</si>
  <si>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</si>
  <si>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</si>
  <si>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</si>
  <si>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</si>
  <si>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</si>
  <si>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</si>
  <si>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</si>
  <si>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</si>
  <si>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</si>
  <si>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</si>
  <si>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</si>
  <si>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</si>
  <si>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</si>
  <si>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</si>
  <si>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</si>
  <si>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</si>
  <si>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</si>
  <si>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</si>
  <si>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</si>
  <si>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</si>
  <si>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</si>
  <si>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</si>
  <si>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</si>
  <si>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</si>
  <si>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</si>
  <si>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</si>
  <si>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</si>
  <si>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</si>
  <si>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</si>
  <si>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</si>
  <si>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</si>
  <si>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</si>
  <si>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</si>
  <si>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</si>
  <si>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</si>
  <si>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</si>
  <si>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</si>
  <si>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</si>
  <si>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</si>
  <si>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</si>
  <si>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</si>
  <si>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</si>
  <si>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</si>
  <si>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</si>
  <si>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</si>
  <si>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</si>
  <si>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</si>
  <si>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</si>
  <si>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</si>
  <si>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</si>
  <si>
    <t>日本人</t>
  </si>
  <si>
    <t>外国人</t>
  </si>
  <si>
    <t>他増</t>
  </si>
  <si>
    <t>出生</t>
  </si>
  <si>
    <r>
      <rPr>
        <sz val="6"/>
        <rFont val="ＭＳ 明朝"/>
        <family val="1"/>
      </rPr>
      <t>日本人のいる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</si>
  <si>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r>
      <rPr>
        <sz val="6"/>
        <rFont val="ＭＳ 明朝"/>
        <family val="1"/>
      </rPr>
      <t>外国人のいる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</si>
  <si>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</si>
  <si>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r>
      <rPr>
        <sz val="6"/>
        <rFont val="ＭＳ 明朝"/>
        <family val="1"/>
      </rPr>
      <t xml:space="preserve">日本人のいる
</t>
    </r>
    <r>
      <rPr>
        <sz val="9"/>
        <rFont val="ＭＳ 明朝"/>
        <family val="1"/>
      </rPr>
      <t>世帯数※</t>
    </r>
  </si>
  <si>
    <t>外国人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</si>
  <si>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</si>
  <si>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</si>
  <si>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</si>
  <si>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</si>
  <si>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</si>
  <si>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</si>
  <si>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相見</t>
  </si>
  <si>
    <t>菱池</t>
  </si>
  <si>
    <t>外国人</t>
  </si>
  <si>
    <t>外国人</t>
  </si>
  <si>
    <t>)</t>
  </si>
  <si>
    <t>(</t>
  </si>
  <si>
    <t>人口総数</t>
  </si>
  <si>
    <t>)</t>
  </si>
  <si>
    <t>【男】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</si>
  <si>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</si>
  <si>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【女】</t>
  </si>
  <si>
    <t>前月比</t>
  </si>
  <si>
    <t>前月中異動内容</t>
  </si>
  <si>
    <t>町全体</t>
  </si>
  <si>
    <t>世帯</t>
  </si>
  <si>
    <t>計</t>
  </si>
  <si>
    <t>死亡</t>
  </si>
  <si>
    <t>転入</t>
  </si>
  <si>
    <t>転出</t>
  </si>
  <si>
    <t>他減</t>
  </si>
  <si>
    <t>増減</t>
  </si>
  <si>
    <t>世帯数</t>
  </si>
  <si>
    <t>目次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</si>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</sst>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53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27" xfId="49" applyFont="1" applyBorder="1" applyAlignment="1">
      <alignment horizontal="right" vertical="center"/>
    </xf>
    <xf numFmtId="10" fontId="8" fillId="0" borderId="1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43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3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3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38" fontId="0" fillId="0" borderId="52" xfId="49" applyFon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2" fillId="0" borderId="0" xfId="43" applyFont="1" applyAlignment="1" applyProtection="1">
      <alignment horizontal="center" vertical="center"/>
      <protection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181" fontId="0" fillId="0" borderId="0" xfId="49" applyNumberFormat="1" applyFont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3" fontId="0" fillId="0" borderId="58" xfId="0" applyNumberFormat="1" applyBorder="1" applyAlignment="1">
      <alignment horizontal="right" vertical="center"/>
    </xf>
    <xf numFmtId="3" fontId="0" fillId="0" borderId="58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9" fillId="0" borderId="59" xfId="0" applyNumberFormat="1" applyFont="1" applyBorder="1" applyAlignment="1" quotePrefix="1">
      <alignment horizontal="center" vertical="center"/>
    </xf>
    <xf numFmtId="3" fontId="7" fillId="0" borderId="59" xfId="0" applyNumberFormat="1" applyFon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31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33" borderId="25" xfId="0" applyNumberFormat="1" applyFill="1" applyBorder="1" applyAlignment="1" applyProtection="1">
      <alignment horizontal="right" vertical="center"/>
      <protection locked="0"/>
    </xf>
    <xf numFmtId="3" fontId="0" fillId="33" borderId="58" xfId="0" applyNumberForma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Border="1" applyAlignment="1" applyProtection="1" quotePrefix="1">
      <alignment horizontal="center" vertical="center"/>
      <protection locked="0"/>
    </xf>
    <xf numFmtId="3" fontId="7" fillId="0" borderId="61" xfId="0" applyNumberFormat="1" applyFont="1" applyBorder="1" applyAlignment="1" applyProtection="1" quotePrefix="1">
      <alignment horizontal="center" vertical="center"/>
      <protection locked="0"/>
    </xf>
    <xf numFmtId="3" fontId="7" fillId="0" borderId="59" xfId="0" applyNumberFormat="1" applyFon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 quotePrefix="1">
      <alignment horizontal="center" vertical="center"/>
      <protection locked="0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0" xfId="0" applyNumberFormat="1" applyBorder="1" applyAlignment="1">
      <alignment vertical="center"/>
    </xf>
    <xf numFmtId="182" fontId="8" fillId="0" borderId="71" xfId="0" applyNumberFormat="1" applyFont="1" applyBorder="1" applyAlignment="1">
      <alignment horizontal="center" vertical="center"/>
    </xf>
    <xf numFmtId="38" fontId="8" fillId="0" borderId="25" xfId="49" applyFont="1" applyFill="1" applyBorder="1" applyAlignment="1">
      <alignment horizontal="right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73" xfId="0" applyBorder="1" applyAlignment="1">
      <alignment vertical="center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quotePrefix="1">
      <alignment horizontal="center" vertical="center"/>
    </xf>
    <xf numFmtId="3" fontId="0" fillId="0" borderId="36" xfId="0" applyNumberFormat="1" applyBorder="1" applyAlignment="1" quotePrefix="1">
      <alignment horizontal="center" vertical="center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17" fillId="0" borderId="60" xfId="0" applyNumberFormat="1" applyFont="1" applyBorder="1" applyAlignment="1" applyProtection="1" quotePrefix="1">
      <alignment horizontal="center" vertical="center"/>
      <protection locked="0"/>
    </xf>
    <xf numFmtId="3" fontId="17" fillId="0" borderId="60" xfId="0" applyNumberFormat="1" applyFont="1" applyBorder="1" applyAlignment="1" quotePrefix="1">
      <alignment horizontal="center" vertical="center"/>
    </xf>
    <xf numFmtId="3" fontId="18" fillId="0" borderId="60" xfId="0" applyNumberFormat="1" applyFont="1" applyBorder="1" applyAlignment="1" quotePrefix="1">
      <alignment horizontal="center" vertical="center"/>
    </xf>
    <xf numFmtId="3" fontId="0" fillId="0" borderId="53" xfId="49" applyNumberFormat="1" applyFont="1" applyBorder="1" applyAlignment="1">
      <alignment vertical="center"/>
    </xf>
    <xf numFmtId="0" fontId="0" fillId="0" borderId="74" xfId="0" applyBorder="1" applyAlignment="1">
      <alignment horizontal="center" vertical="center"/>
    </xf>
    <xf numFmtId="3" fontId="0" fillId="0" borderId="71" xfId="0" applyNumberFormat="1" applyBorder="1" applyAlignment="1">
      <alignment horizontal="right" vertical="center"/>
    </xf>
    <xf numFmtId="3" fontId="0" fillId="0" borderId="75" xfId="0" applyNumberFormat="1" applyBorder="1" applyAlignment="1">
      <alignment vertical="center"/>
    </xf>
    <xf numFmtId="3" fontId="0" fillId="0" borderId="19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71" xfId="0" applyNumberFormat="1" applyBorder="1" applyAlignment="1">
      <alignment vertical="center"/>
    </xf>
    <xf numFmtId="0" fontId="0" fillId="0" borderId="76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180" fontId="10" fillId="34" borderId="1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3" fontId="2" fillId="0" borderId="37" xfId="49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3" fontId="0" fillId="0" borderId="39" xfId="49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3" fontId="2" fillId="0" borderId="44" xfId="49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3" fontId="0" fillId="0" borderId="77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0" fontId="0" fillId="35" borderId="18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0" fillId="0" borderId="79" xfId="0" applyNumberForma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0" fontId="0" fillId="0" borderId="81" xfId="0" applyBorder="1" applyAlignment="1">
      <alignment horizontal="distributed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3" fontId="0" fillId="0" borderId="29" xfId="0" applyNumberFormat="1" applyBorder="1" applyAlignment="1" quotePrefix="1">
      <alignment horizontal="center" vertical="center"/>
    </xf>
    <xf numFmtId="0" fontId="0" fillId="0" borderId="6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33" borderId="18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3" borderId="81" xfId="0" applyFill="1" applyBorder="1" applyAlignment="1">
      <alignment horizontal="distributed" vertical="center"/>
    </xf>
    <xf numFmtId="0" fontId="0" fillId="0" borderId="0" xfId="0" applyAlignment="1">
      <alignment horizontal="left" vertical="top" wrapText="1"/>
    </xf>
    <xf numFmtId="3" fontId="2" fillId="0" borderId="52" xfId="49" applyNumberFormat="1" applyFont="1" applyBorder="1" applyAlignment="1">
      <alignment vertical="center"/>
    </xf>
    <xf numFmtId="3" fontId="2" fillId="0" borderId="62" xfId="49" applyNumberFormat="1" applyFont="1" applyBorder="1" applyAlignment="1">
      <alignment vertical="center"/>
    </xf>
    <xf numFmtId="3" fontId="0" fillId="0" borderId="53" xfId="49" applyNumberFormat="1" applyFont="1" applyBorder="1" applyAlignment="1">
      <alignment vertical="center"/>
    </xf>
    <xf numFmtId="3" fontId="0" fillId="0" borderId="64" xfId="49" applyNumberFormat="1" applyFont="1" applyBorder="1" applyAlignment="1">
      <alignment vertical="center"/>
    </xf>
    <xf numFmtId="3" fontId="2" fillId="0" borderId="54" xfId="49" applyNumberFormat="1" applyFont="1" applyBorder="1" applyAlignment="1">
      <alignment vertical="center"/>
    </xf>
    <xf numFmtId="3" fontId="2" fillId="0" borderId="66" xfId="49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top" wrapText="1"/>
    </xf>
    <xf numFmtId="3" fontId="2" fillId="0" borderId="39" xfId="49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6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&#65298;&#65305;&#24180;&#24230;&#20154;&#21475;&#21205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前年度末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ピラミッド(H29.4.1)"/>
      <sheetName val="ピラミッド(H29.10.1) "/>
    </sheetNames>
    <sheetDataSet>
      <sheetData sheetId="0">
        <row r="3">
          <cell r="B3">
            <v>29</v>
          </cell>
        </row>
      </sheetData>
      <sheetData sheetId="12">
        <row r="3">
          <cell r="D3">
            <v>41174</v>
          </cell>
        </row>
        <row r="4">
          <cell r="D4">
            <v>20831</v>
          </cell>
        </row>
        <row r="5">
          <cell r="D5">
            <v>20343</v>
          </cell>
        </row>
        <row r="6">
          <cell r="D6">
            <v>15295</v>
          </cell>
        </row>
        <row r="9">
          <cell r="D9">
            <v>40217</v>
          </cell>
        </row>
        <row r="10">
          <cell r="D10">
            <v>20369</v>
          </cell>
        </row>
        <row r="11">
          <cell r="D11">
            <v>19848</v>
          </cell>
        </row>
        <row r="12">
          <cell r="D12">
            <v>14739</v>
          </cell>
        </row>
        <row r="15">
          <cell r="D15">
            <v>957</v>
          </cell>
        </row>
        <row r="16">
          <cell r="D16">
            <v>462</v>
          </cell>
        </row>
        <row r="17">
          <cell r="D17">
            <v>495</v>
          </cell>
        </row>
        <row r="18">
          <cell r="D18">
            <v>556</v>
          </cell>
        </row>
        <row r="23">
          <cell r="F23">
            <v>49</v>
          </cell>
        </row>
        <row r="24">
          <cell r="F24">
            <v>29</v>
          </cell>
        </row>
        <row r="25">
          <cell r="F25">
            <v>133</v>
          </cell>
        </row>
        <row r="26">
          <cell r="F26">
            <v>157</v>
          </cell>
        </row>
        <row r="27">
          <cell r="F27">
            <v>4</v>
          </cell>
        </row>
        <row r="28">
          <cell r="F28">
            <v>6</v>
          </cell>
        </row>
        <row r="29">
          <cell r="F29">
            <v>-6</v>
          </cell>
        </row>
        <row r="32">
          <cell r="F32">
            <v>49</v>
          </cell>
        </row>
        <row r="33">
          <cell r="F33">
            <v>29</v>
          </cell>
        </row>
        <row r="34">
          <cell r="F34">
            <v>115</v>
          </cell>
        </row>
        <row r="35">
          <cell r="F35">
            <v>137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-2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18</v>
          </cell>
        </row>
        <row r="44">
          <cell r="F44">
            <v>20</v>
          </cell>
        </row>
        <row r="45">
          <cell r="F45">
            <v>4</v>
          </cell>
        </row>
        <row r="46">
          <cell r="F46">
            <v>6</v>
          </cell>
        </row>
        <row r="47">
          <cell r="F47">
            <v>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zoomScalePageLayoutView="0" workbookViewId="0" topLeftCell="A10">
      <selection activeCell="D7" sqref="D7"/>
    </sheetView>
  </sheetViews>
  <sheetFormatPr defaultColWidth="8.59765625" defaultRowHeight="19.5" customHeight="1"/>
  <cols>
    <col min="1" max="1" width="4.59765625" style="34" customWidth="1"/>
    <col min="2" max="4" width="8.59765625" style="34" customWidth="1"/>
    <col min="5" max="5" width="18" style="34" customWidth="1"/>
    <col min="6" max="16384" width="8.59765625" style="34" customWidth="1"/>
  </cols>
  <sheetData>
    <row r="1" ht="19.5" customHeight="1" thickBot="1"/>
    <row r="2" spans="2:8" ht="19.5" customHeight="1">
      <c r="B2" s="35"/>
      <c r="C2" s="36"/>
      <c r="D2" s="36"/>
      <c r="E2" s="36"/>
      <c r="F2" s="36"/>
      <c r="G2" s="36"/>
      <c r="H2" s="37"/>
    </row>
    <row r="3" spans="2:8" ht="34.5" customHeight="1">
      <c r="B3" s="159">
        <v>30</v>
      </c>
      <c r="C3" s="160"/>
      <c r="D3" s="160"/>
      <c r="E3" s="160"/>
      <c r="F3" s="160"/>
      <c r="G3" s="160"/>
      <c r="H3" s="161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8"/>
      <c r="C5" s="33"/>
      <c r="D5" s="39"/>
      <c r="E5" s="43" t="s">
        <v>148</v>
      </c>
      <c r="F5" s="33"/>
      <c r="G5" s="33"/>
      <c r="H5" s="40"/>
    </row>
    <row r="6" spans="2:8" ht="19.5" customHeight="1">
      <c r="B6" s="38"/>
      <c r="C6" s="33"/>
      <c r="D6" s="43" t="s">
        <v>136</v>
      </c>
      <c r="E6" s="39"/>
      <c r="F6" s="43" t="s">
        <v>145</v>
      </c>
      <c r="G6" s="33"/>
      <c r="H6" s="40"/>
    </row>
    <row r="7" spans="2:8" ht="19.5" customHeight="1">
      <c r="B7" s="38"/>
      <c r="C7" s="33"/>
      <c r="D7" s="43" t="s">
        <v>137</v>
      </c>
      <c r="E7" s="39"/>
      <c r="F7" s="43" t="s">
        <v>146</v>
      </c>
      <c r="G7" s="33"/>
      <c r="H7" s="40"/>
    </row>
    <row r="8" spans="2:8" ht="19.5" customHeight="1">
      <c r="B8" s="38"/>
      <c r="C8" s="33"/>
      <c r="D8" s="43" t="s">
        <v>138</v>
      </c>
      <c r="E8" s="39"/>
      <c r="F8" s="43" t="s">
        <v>147</v>
      </c>
      <c r="G8" s="33"/>
      <c r="H8" s="40"/>
    </row>
    <row r="9" spans="2:8" ht="19.5" customHeight="1">
      <c r="B9" s="38"/>
      <c r="C9" s="33"/>
      <c r="D9" s="43" t="s">
        <v>139</v>
      </c>
      <c r="E9" s="39"/>
      <c r="F9" s="43" t="s">
        <v>142</v>
      </c>
      <c r="G9" s="33"/>
      <c r="H9" s="40"/>
    </row>
    <row r="10" spans="2:8" ht="19.5" customHeight="1">
      <c r="B10" s="38"/>
      <c r="C10" s="33"/>
      <c r="D10" s="43" t="s">
        <v>140</v>
      </c>
      <c r="E10" s="39"/>
      <c r="F10" s="43" t="s">
        <v>143</v>
      </c>
      <c r="G10" s="33"/>
      <c r="H10" s="40"/>
    </row>
    <row r="11" spans="2:8" ht="19.5" customHeight="1">
      <c r="B11" s="38"/>
      <c r="C11" s="33"/>
      <c r="D11" s="43" t="s">
        <v>141</v>
      </c>
      <c r="E11" s="39"/>
      <c r="F11" s="43" t="s">
        <v>144</v>
      </c>
      <c r="G11" s="33"/>
      <c r="H11" s="40"/>
    </row>
    <row r="12" spans="2:8" ht="19.5" customHeight="1">
      <c r="B12" s="38"/>
      <c r="C12" s="39"/>
      <c r="E12" s="43" t="s">
        <v>149</v>
      </c>
      <c r="F12" s="39"/>
      <c r="G12" s="33"/>
      <c r="H12" s="40"/>
    </row>
    <row r="13" spans="2:8" ht="19.5" customHeight="1">
      <c r="B13" s="38"/>
      <c r="D13" s="39"/>
      <c r="E13" s="33"/>
      <c r="F13" s="33"/>
      <c r="G13" s="33"/>
      <c r="H13" s="40"/>
    </row>
    <row r="14" spans="2:8" ht="19.5" customHeight="1" thickBot="1">
      <c r="B14" s="41"/>
      <c r="C14" s="32"/>
      <c r="D14" s="32"/>
      <c r="E14" s="32"/>
      <c r="F14" s="32"/>
      <c r="G14" s="32"/>
      <c r="H14" s="42"/>
    </row>
  </sheetData>
  <sheetProtection/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H23" sqref="H23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"平成"&amp;WIDECHAR('目次'!B3)&amp;"年１１月１日の人口"</f>
        <v>平成３０年１１月１日の人口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2">
        <f>D9+D15</f>
        <v>41829</v>
      </c>
      <c r="E3" s="163"/>
      <c r="F3" s="164"/>
      <c r="G3" s="45" t="s">
        <v>4</v>
      </c>
      <c r="H3" s="66">
        <f>D3-'１０月'!D3</f>
        <v>33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65">
        <f>D10+D16</f>
        <v>21233</v>
      </c>
      <c r="E4" s="166"/>
      <c r="F4" s="167"/>
      <c r="G4" s="47" t="s">
        <v>4</v>
      </c>
      <c r="H4" s="67">
        <f>D4-'１０月'!D4</f>
        <v>23</v>
      </c>
      <c r="I4" s="48" t="s">
        <v>5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165">
        <f>D11+D17</f>
        <v>20596</v>
      </c>
      <c r="E5" s="166"/>
      <c r="F5" s="167"/>
      <c r="G5" s="49" t="s">
        <v>4</v>
      </c>
      <c r="H5" s="69">
        <f>D5-'１０月'!D5</f>
        <v>10</v>
      </c>
      <c r="I5" s="50" t="s">
        <v>5</v>
      </c>
      <c r="J5" s="34" t="str">
        <f>IF(H5=0,"",IF(H5&gt;0,"↑","↓"))</f>
        <v>↑</v>
      </c>
      <c r="L5" s="179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15735</v>
      </c>
      <c r="E6" s="169"/>
      <c r="F6" s="170"/>
      <c r="G6" s="53" t="s">
        <v>4</v>
      </c>
      <c r="H6" s="70">
        <f>D6-'１０月'!D6</f>
        <v>30</v>
      </c>
      <c r="I6" s="54" t="s">
        <v>5</v>
      </c>
      <c r="J6" s="34" t="str">
        <f>IF(H6=0,"",IF(H6&gt;0,"↑","↓"))</f>
        <v>↑</v>
      </c>
      <c r="L6" s="173" t="s">
        <v>112</v>
      </c>
      <c r="M6" s="105">
        <v>130</v>
      </c>
      <c r="N6" s="106">
        <v>134</v>
      </c>
      <c r="O6" s="30"/>
      <c r="P6" s="108">
        <v>81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174"/>
      <c r="M7" s="171">
        <f>M6+N6</f>
        <v>264</v>
      </c>
      <c r="N7" s="172"/>
      <c r="O7" s="31" t="s">
        <v>4</v>
      </c>
      <c r="P7" s="109"/>
      <c r="Q7" s="50" t="s">
        <v>5</v>
      </c>
      <c r="S7" s="183" t="s">
        <v>112</v>
      </c>
      <c r="T7" s="105">
        <v>130</v>
      </c>
      <c r="U7" s="106">
        <v>133</v>
      </c>
      <c r="V7" s="108">
        <v>81</v>
      </c>
      <c r="W7" s="105">
        <v>0</v>
      </c>
      <c r="X7" s="106">
        <v>1</v>
      </c>
      <c r="Y7" s="110">
        <v>1</v>
      </c>
      <c r="Z7" s="105">
        <f>T7+W7</f>
        <v>130</v>
      </c>
      <c r="AA7" s="106">
        <f>U7+X7</f>
        <v>134</v>
      </c>
      <c r="AB7" s="140">
        <v>81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173" t="s">
        <v>113</v>
      </c>
      <c r="M8" s="105">
        <v>177</v>
      </c>
      <c r="N8" s="107">
        <v>169</v>
      </c>
      <c r="O8" s="58"/>
      <c r="P8" s="110">
        <v>115</v>
      </c>
      <c r="Q8" s="56"/>
      <c r="S8" s="184"/>
      <c r="T8" s="171">
        <f>T7+U7</f>
        <v>263</v>
      </c>
      <c r="U8" s="172"/>
      <c r="V8" s="109"/>
      <c r="W8" s="171">
        <f>W7+X7</f>
        <v>1</v>
      </c>
      <c r="X8" s="172"/>
      <c r="Y8" s="109"/>
      <c r="Z8" s="171">
        <f>SUM(Z7:AA7)</f>
        <v>264</v>
      </c>
      <c r="AA8" s="172"/>
      <c r="AB8" s="141"/>
      <c r="AD8" s="102"/>
    </row>
    <row r="9" spans="2:28" ht="15" customHeight="1">
      <c r="B9" s="81" t="s">
        <v>0</v>
      </c>
      <c r="C9" s="111"/>
      <c r="D9" s="162">
        <f>D10+D11</f>
        <v>40675</v>
      </c>
      <c r="E9" s="163"/>
      <c r="F9" s="164"/>
      <c r="G9" s="45" t="s">
        <v>4</v>
      </c>
      <c r="H9" s="66">
        <f>D9-'１０月'!D9</f>
        <v>21</v>
      </c>
      <c r="I9" s="46" t="s">
        <v>5</v>
      </c>
      <c r="J9" s="34" t="str">
        <f>IF(H9=0,"",IF(H9&gt;0,"↑","↓"))</f>
        <v>↑</v>
      </c>
      <c r="L9" s="174"/>
      <c r="M9" s="171">
        <f>M8+N8</f>
        <v>346</v>
      </c>
      <c r="N9" s="172"/>
      <c r="O9" s="31" t="s">
        <v>4</v>
      </c>
      <c r="P9" s="109"/>
      <c r="Q9" s="50" t="s">
        <v>5</v>
      </c>
      <c r="S9" s="183" t="s">
        <v>113</v>
      </c>
      <c r="T9" s="105">
        <v>177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177</v>
      </c>
      <c r="AA9" s="107">
        <f>U9+X9</f>
        <v>169</v>
      </c>
      <c r="AB9" s="142">
        <v>115</v>
      </c>
    </row>
    <row r="10" spans="2:28" ht="15" customHeight="1">
      <c r="B10" s="112" t="s">
        <v>1</v>
      </c>
      <c r="C10" s="113"/>
      <c r="D10" s="165">
        <v>20620</v>
      </c>
      <c r="E10" s="166"/>
      <c r="F10" s="167"/>
      <c r="G10" s="47" t="s">
        <v>4</v>
      </c>
      <c r="H10" s="67">
        <f>D10-'１０月'!D10</f>
        <v>6</v>
      </c>
      <c r="I10" s="48" t="s">
        <v>5</v>
      </c>
      <c r="J10" s="34" t="str">
        <f>IF(H10=0,"",IF(H10&gt;0,"↑","↓"))</f>
        <v>↑</v>
      </c>
      <c r="L10" s="173" t="s">
        <v>114</v>
      </c>
      <c r="M10" s="105">
        <v>1547</v>
      </c>
      <c r="N10" s="107">
        <v>1534</v>
      </c>
      <c r="O10" s="58"/>
      <c r="P10" s="110">
        <v>1118</v>
      </c>
      <c r="Q10" s="56"/>
      <c r="S10" s="184"/>
      <c r="T10" s="171">
        <f>T9+U9</f>
        <v>346</v>
      </c>
      <c r="U10" s="172"/>
      <c r="V10" s="109"/>
      <c r="W10" s="171">
        <f>W9+X9</f>
        <v>0</v>
      </c>
      <c r="X10" s="172"/>
      <c r="Y10" s="109"/>
      <c r="Z10" s="171">
        <f>SUM(Z9:AA9)</f>
        <v>346</v>
      </c>
      <c r="AA10" s="172"/>
      <c r="AB10" s="141"/>
    </row>
    <row r="11" spans="2:28" ht="15" customHeight="1">
      <c r="B11" s="112" t="s">
        <v>2</v>
      </c>
      <c r="C11" s="113"/>
      <c r="D11" s="165">
        <v>20055</v>
      </c>
      <c r="E11" s="166"/>
      <c r="F11" s="167"/>
      <c r="G11" s="47" t="s">
        <v>4</v>
      </c>
      <c r="H11" s="69">
        <f>D11-'１０月'!D11</f>
        <v>15</v>
      </c>
      <c r="I11" s="48" t="s">
        <v>5</v>
      </c>
      <c r="J11" s="34" t="str">
        <f>IF(H11=0,"",IF(H11&gt;0,"↑","↓"))</f>
        <v>↑</v>
      </c>
      <c r="L11" s="174"/>
      <c r="M11" s="171">
        <f>M10+N10</f>
        <v>3081</v>
      </c>
      <c r="N11" s="172"/>
      <c r="O11" s="31" t="s">
        <v>4</v>
      </c>
      <c r="P11" s="109"/>
      <c r="Q11" s="50" t="s">
        <v>5</v>
      </c>
      <c r="S11" s="183" t="s">
        <v>114</v>
      </c>
      <c r="T11" s="105">
        <v>1534</v>
      </c>
      <c r="U11" s="107">
        <v>1522</v>
      </c>
      <c r="V11" s="110">
        <v>1104</v>
      </c>
      <c r="W11" s="105">
        <v>13</v>
      </c>
      <c r="X11" s="107">
        <v>12</v>
      </c>
      <c r="Y11" s="110">
        <v>20</v>
      </c>
      <c r="Z11" s="105">
        <f>T11+W11</f>
        <v>1547</v>
      </c>
      <c r="AA11" s="107">
        <f>U11+X11</f>
        <v>1534</v>
      </c>
      <c r="AB11" s="142">
        <v>1118</v>
      </c>
    </row>
    <row r="12" spans="2:28" ht="15" customHeight="1" thickBot="1">
      <c r="B12" s="114" t="s">
        <v>3</v>
      </c>
      <c r="C12" s="115"/>
      <c r="D12" s="168">
        <v>15032</v>
      </c>
      <c r="E12" s="169"/>
      <c r="F12" s="170"/>
      <c r="G12" s="53" t="s">
        <v>4</v>
      </c>
      <c r="H12" s="70">
        <f>D12-'１０月'!D12</f>
        <v>18</v>
      </c>
      <c r="I12" s="54" t="s">
        <v>5</v>
      </c>
      <c r="J12" s="34" t="str">
        <f>IF(H12=0,"",IF(H12&gt;0,"↑","↓"))</f>
        <v>↑</v>
      </c>
      <c r="L12" s="173" t="s">
        <v>115</v>
      </c>
      <c r="M12" s="105">
        <v>2431</v>
      </c>
      <c r="N12" s="107">
        <v>2314</v>
      </c>
      <c r="O12" s="58"/>
      <c r="P12" s="110">
        <v>1703</v>
      </c>
      <c r="Q12" s="56"/>
      <c r="S12" s="184"/>
      <c r="T12" s="171">
        <f>T11+U11</f>
        <v>3056</v>
      </c>
      <c r="U12" s="172"/>
      <c r="V12" s="109"/>
      <c r="W12" s="171">
        <f>W11+X11</f>
        <v>25</v>
      </c>
      <c r="X12" s="172"/>
      <c r="Y12" s="109"/>
      <c r="Z12" s="171">
        <f>SUM(Z11:AA11)</f>
        <v>3081</v>
      </c>
      <c r="AA12" s="172"/>
      <c r="AB12" s="141"/>
    </row>
    <row r="13" spans="6:28" ht="15" customHeight="1">
      <c r="F13" s="91"/>
      <c r="H13" s="64"/>
      <c r="L13" s="174"/>
      <c r="M13" s="171">
        <f>M12+N12</f>
        <v>4745</v>
      </c>
      <c r="N13" s="172"/>
      <c r="O13" s="31" t="s">
        <v>4</v>
      </c>
      <c r="P13" s="109"/>
      <c r="Q13" s="50" t="s">
        <v>5</v>
      </c>
      <c r="S13" s="183" t="s">
        <v>115</v>
      </c>
      <c r="T13" s="105">
        <v>2424</v>
      </c>
      <c r="U13" s="107">
        <v>2313</v>
      </c>
      <c r="V13" s="110">
        <v>1699</v>
      </c>
      <c r="W13" s="105">
        <v>29</v>
      </c>
      <c r="X13" s="107">
        <v>29</v>
      </c>
      <c r="Y13" s="110">
        <v>42</v>
      </c>
      <c r="Z13" s="105">
        <f>T13+W13</f>
        <v>2453</v>
      </c>
      <c r="AA13" s="107">
        <f>U13+X13</f>
        <v>2342</v>
      </c>
      <c r="AB13" s="142">
        <v>1727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73" t="s">
        <v>116</v>
      </c>
      <c r="M14" s="105">
        <v>736</v>
      </c>
      <c r="N14" s="107">
        <v>727</v>
      </c>
      <c r="O14" s="58"/>
      <c r="P14" s="110">
        <v>569</v>
      </c>
      <c r="Q14" s="56"/>
      <c r="S14" s="184"/>
      <c r="T14" s="171">
        <f>T13+U13</f>
        <v>4737</v>
      </c>
      <c r="U14" s="172"/>
      <c r="V14" s="109"/>
      <c r="W14" s="171">
        <f>W13+X13</f>
        <v>58</v>
      </c>
      <c r="X14" s="172"/>
      <c r="Y14" s="109"/>
      <c r="Z14" s="171">
        <f>SUM(Z13:AA13)</f>
        <v>4795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1154</v>
      </c>
      <c r="E15" s="163"/>
      <c r="F15" s="164"/>
      <c r="G15" s="45" t="s">
        <v>4</v>
      </c>
      <c r="H15" s="66">
        <f>D15-'１０月'!D15</f>
        <v>12</v>
      </c>
      <c r="I15" s="46" t="s">
        <v>5</v>
      </c>
      <c r="J15" s="34" t="str">
        <f>IF(H15=0,"",IF(H15&gt;0,"↑","↓"))</f>
        <v>↑</v>
      </c>
      <c r="L15" s="174"/>
      <c r="M15" s="171">
        <f>M14+N14</f>
        <v>1463</v>
      </c>
      <c r="N15" s="172"/>
      <c r="O15" s="31" t="s">
        <v>4</v>
      </c>
      <c r="P15" s="109"/>
      <c r="Q15" s="50" t="s">
        <v>5</v>
      </c>
      <c r="S15" s="183" t="s">
        <v>116</v>
      </c>
      <c r="T15" s="105">
        <v>458</v>
      </c>
      <c r="U15" s="107">
        <v>459</v>
      </c>
      <c r="V15" s="110">
        <v>345</v>
      </c>
      <c r="W15" s="105">
        <v>7</v>
      </c>
      <c r="X15" s="107">
        <v>7</v>
      </c>
      <c r="Y15" s="110">
        <v>7</v>
      </c>
      <c r="Z15" s="105">
        <f>T15+W15</f>
        <v>465</v>
      </c>
      <c r="AA15" s="107">
        <f>U15+X15</f>
        <v>466</v>
      </c>
      <c r="AB15" s="142">
        <v>349</v>
      </c>
    </row>
    <row r="16" spans="2:28" ht="15" customHeight="1">
      <c r="B16" s="112" t="s">
        <v>1</v>
      </c>
      <c r="C16" s="113"/>
      <c r="D16" s="165">
        <v>613</v>
      </c>
      <c r="E16" s="166"/>
      <c r="F16" s="167"/>
      <c r="G16" s="47" t="s">
        <v>4</v>
      </c>
      <c r="H16" s="67">
        <f>D16-'１０月'!D16</f>
        <v>17</v>
      </c>
      <c r="I16" s="48" t="s">
        <v>5</v>
      </c>
      <c r="J16" s="34" t="str">
        <f>IF(H16=0,"",IF(H16&gt;0,"↑","↓"))</f>
        <v>↑</v>
      </c>
      <c r="L16" s="173" t="s">
        <v>117</v>
      </c>
      <c r="M16" s="105">
        <v>2709</v>
      </c>
      <c r="N16" s="107">
        <v>2608</v>
      </c>
      <c r="O16" s="58"/>
      <c r="P16" s="110">
        <v>2045</v>
      </c>
      <c r="Q16" s="56"/>
      <c r="S16" s="184"/>
      <c r="T16" s="171">
        <f>T15+U15</f>
        <v>917</v>
      </c>
      <c r="U16" s="172"/>
      <c r="V16" s="109"/>
      <c r="W16" s="171">
        <f>W15+X15</f>
        <v>14</v>
      </c>
      <c r="X16" s="172"/>
      <c r="Y16" s="109"/>
      <c r="Z16" s="171">
        <f>SUM(Z15:AA15)</f>
        <v>931</v>
      </c>
      <c r="AA16" s="172"/>
      <c r="AB16" s="141"/>
    </row>
    <row r="17" spans="2:28" ht="15" customHeight="1">
      <c r="B17" s="112" t="s">
        <v>2</v>
      </c>
      <c r="C17" s="113"/>
      <c r="D17" s="165">
        <v>541</v>
      </c>
      <c r="E17" s="166"/>
      <c r="F17" s="167"/>
      <c r="G17" s="47" t="s">
        <v>4</v>
      </c>
      <c r="H17" s="69">
        <f>D17-'１０月'!D17</f>
        <v>-5</v>
      </c>
      <c r="I17" s="48" t="s">
        <v>5</v>
      </c>
      <c r="J17" s="34" t="str">
        <f>IF(H17=0,"",IF(H17&gt;0,"↑","↓"))</f>
        <v>↓</v>
      </c>
      <c r="L17" s="174"/>
      <c r="M17" s="171">
        <f>M16+N16</f>
        <v>5317</v>
      </c>
      <c r="N17" s="172"/>
      <c r="O17" s="31" t="s">
        <v>4</v>
      </c>
      <c r="P17" s="109"/>
      <c r="Q17" s="50" t="s">
        <v>5</v>
      </c>
      <c r="S17" s="183" t="s">
        <v>259</v>
      </c>
      <c r="T17" s="105">
        <v>1680</v>
      </c>
      <c r="U17" s="107">
        <v>1517</v>
      </c>
      <c r="V17" s="110">
        <v>1263</v>
      </c>
      <c r="W17" s="105">
        <v>8</v>
      </c>
      <c r="X17" s="107">
        <v>20</v>
      </c>
      <c r="Y17" s="110">
        <v>23</v>
      </c>
      <c r="Z17" s="105">
        <f>T17+W17</f>
        <v>1688</v>
      </c>
      <c r="AA17" s="107">
        <f>U17+X17</f>
        <v>1537</v>
      </c>
      <c r="AB17" s="142">
        <v>1269</v>
      </c>
    </row>
    <row r="18" spans="2:28" ht="15" customHeight="1" thickBot="1">
      <c r="B18" s="114" t="s">
        <v>3</v>
      </c>
      <c r="C18" s="115"/>
      <c r="D18" s="168">
        <v>703</v>
      </c>
      <c r="E18" s="169"/>
      <c r="F18" s="170"/>
      <c r="G18" s="53" t="s">
        <v>4</v>
      </c>
      <c r="H18" s="70">
        <f>D18-'１０月'!D18</f>
        <v>12</v>
      </c>
      <c r="I18" s="54" t="s">
        <v>5</v>
      </c>
      <c r="J18" s="34" t="str">
        <f>IF(H18=0,"",IF(H18&gt;0,"↑","↓"))</f>
        <v>↑</v>
      </c>
      <c r="L18" s="173" t="s">
        <v>118</v>
      </c>
      <c r="M18" s="105">
        <v>2951</v>
      </c>
      <c r="N18" s="107">
        <v>2828</v>
      </c>
      <c r="O18" s="58"/>
      <c r="P18" s="110">
        <v>2277</v>
      </c>
      <c r="Q18" s="56"/>
      <c r="S18" s="184"/>
      <c r="T18" s="171">
        <f>T17+U17</f>
        <v>3197</v>
      </c>
      <c r="U18" s="172"/>
      <c r="V18" s="109"/>
      <c r="W18" s="171">
        <f>W17+X17</f>
        <v>28</v>
      </c>
      <c r="X18" s="172"/>
      <c r="Y18" s="109"/>
      <c r="Z18" s="171">
        <f>SUM(Z17:AA17)</f>
        <v>3225</v>
      </c>
      <c r="AA18" s="172"/>
      <c r="AB18" s="141"/>
    </row>
    <row r="19" spans="12:28" ht="15" customHeight="1">
      <c r="L19" s="174"/>
      <c r="M19" s="171">
        <f>M18+N18</f>
        <v>5779</v>
      </c>
      <c r="N19" s="172"/>
      <c r="O19" s="31" t="s">
        <v>4</v>
      </c>
      <c r="P19" s="109"/>
      <c r="Q19" s="50" t="s">
        <v>5</v>
      </c>
      <c r="S19" s="183" t="s">
        <v>260</v>
      </c>
      <c r="T19" s="105">
        <v>4763</v>
      </c>
      <c r="U19" s="107">
        <v>4653</v>
      </c>
      <c r="V19" s="110">
        <v>3547</v>
      </c>
      <c r="W19" s="105">
        <v>166</v>
      </c>
      <c r="X19" s="107">
        <v>123</v>
      </c>
      <c r="Y19" s="110">
        <v>191</v>
      </c>
      <c r="Z19" s="105">
        <f>T19+W19</f>
        <v>4929</v>
      </c>
      <c r="AA19" s="107">
        <f>U19+X19</f>
        <v>4776</v>
      </c>
      <c r="AB19" s="142">
        <v>3702</v>
      </c>
    </row>
    <row r="20" spans="2:28" ht="15" customHeight="1">
      <c r="B20" s="85" t="s">
        <v>7</v>
      </c>
      <c r="C20" s="44"/>
      <c r="H20" s="63"/>
      <c r="L20" s="173" t="s">
        <v>119</v>
      </c>
      <c r="M20" s="105">
        <v>78</v>
      </c>
      <c r="N20" s="107">
        <v>85</v>
      </c>
      <c r="O20" s="58"/>
      <c r="P20" s="110">
        <v>50</v>
      </c>
      <c r="Q20" s="56"/>
      <c r="S20" s="184"/>
      <c r="T20" s="171">
        <f>T19+U19</f>
        <v>9416</v>
      </c>
      <c r="U20" s="172"/>
      <c r="V20" s="109"/>
      <c r="W20" s="171">
        <f>W19+X19</f>
        <v>289</v>
      </c>
      <c r="X20" s="172"/>
      <c r="Y20" s="109"/>
      <c r="Z20" s="171">
        <f>SUM(Z19:AA19)</f>
        <v>9705</v>
      </c>
      <c r="AA20" s="172"/>
      <c r="AB20" s="141"/>
    </row>
    <row r="21" spans="3:28" ht="15" customHeight="1" thickBot="1">
      <c r="C21" s="44"/>
      <c r="H21" s="63"/>
      <c r="L21" s="174"/>
      <c r="M21" s="171">
        <f>M20+N20</f>
        <v>163</v>
      </c>
      <c r="N21" s="172"/>
      <c r="O21" s="31" t="s">
        <v>4</v>
      </c>
      <c r="P21" s="109"/>
      <c r="Q21" s="50" t="s">
        <v>5</v>
      </c>
      <c r="S21" s="183" t="s">
        <v>120</v>
      </c>
      <c r="T21" s="105">
        <v>1460</v>
      </c>
      <c r="U21" s="107">
        <v>1373</v>
      </c>
      <c r="V21" s="110">
        <v>1049</v>
      </c>
      <c r="W21" s="105">
        <v>52</v>
      </c>
      <c r="X21" s="107">
        <v>58</v>
      </c>
      <c r="Y21" s="110">
        <v>75</v>
      </c>
      <c r="Z21" s="105">
        <f>T21+W21</f>
        <v>1512</v>
      </c>
      <c r="AA21" s="107">
        <f>U21+X21</f>
        <v>1431</v>
      </c>
      <c r="AB21" s="142">
        <v>1112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73" t="s">
        <v>120</v>
      </c>
      <c r="M22" s="105">
        <v>1505</v>
      </c>
      <c r="N22" s="107">
        <v>1428</v>
      </c>
      <c r="O22" s="58"/>
      <c r="P22" s="110">
        <v>1109</v>
      </c>
      <c r="Q22" s="56"/>
      <c r="S22" s="184"/>
      <c r="T22" s="171">
        <f>T21+U21</f>
        <v>2833</v>
      </c>
      <c r="U22" s="172"/>
      <c r="V22" s="109"/>
      <c r="W22" s="171">
        <f>W21+X21</f>
        <v>110</v>
      </c>
      <c r="X22" s="172"/>
      <c r="Y22" s="109"/>
      <c r="Z22" s="171">
        <f>SUM(Z21:AA21)</f>
        <v>2943</v>
      </c>
      <c r="AA22" s="172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>D32+D41</f>
        <v>15</v>
      </c>
      <c r="E23" s="92">
        <f t="shared" si="0"/>
        <v>17</v>
      </c>
      <c r="F23" s="93">
        <f>SUM(D23:E23)</f>
        <v>32</v>
      </c>
      <c r="G23" s="47" t="s">
        <v>4</v>
      </c>
      <c r="H23" s="68">
        <f>F23-'１０月'!F23</f>
        <v>-5</v>
      </c>
      <c r="I23" s="48" t="s">
        <v>5</v>
      </c>
      <c r="J23" s="34" t="str">
        <f aca="true" t="shared" si="1" ref="J23:J29">IF(H23=0,"",IF(H23&gt;0,"↑","↓"))</f>
        <v>↓</v>
      </c>
      <c r="L23" s="174"/>
      <c r="M23" s="171">
        <f>M22+N22</f>
        <v>2933</v>
      </c>
      <c r="N23" s="172"/>
      <c r="O23" s="31" t="s">
        <v>4</v>
      </c>
      <c r="P23" s="109"/>
      <c r="Q23" s="50" t="s">
        <v>5</v>
      </c>
      <c r="S23" s="183" t="s">
        <v>121</v>
      </c>
      <c r="T23" s="105">
        <v>457</v>
      </c>
      <c r="U23" s="107">
        <v>449</v>
      </c>
      <c r="V23" s="110">
        <v>284</v>
      </c>
      <c r="W23" s="105">
        <v>1</v>
      </c>
      <c r="X23" s="107">
        <v>1</v>
      </c>
      <c r="Y23" s="110">
        <v>2</v>
      </c>
      <c r="Z23" s="105">
        <f>T23+W23</f>
        <v>458</v>
      </c>
      <c r="AA23" s="107">
        <f>U23+X23</f>
        <v>450</v>
      </c>
      <c r="AB23" s="142">
        <v>284</v>
      </c>
    </row>
    <row r="24" spans="2:28" ht="15" customHeight="1">
      <c r="B24" s="13" t="s">
        <v>10</v>
      </c>
      <c r="C24" s="92">
        <f t="shared" si="0"/>
        <v>11</v>
      </c>
      <c r="D24" s="92">
        <f>D33+D42</f>
        <v>16</v>
      </c>
      <c r="E24" s="92">
        <f t="shared" si="0"/>
        <v>13</v>
      </c>
      <c r="F24" s="93">
        <f aca="true" t="shared" si="2" ref="F24:F29">SUM(D24:E24)</f>
        <v>29</v>
      </c>
      <c r="G24" s="47" t="s">
        <v>4</v>
      </c>
      <c r="H24" s="68">
        <f>F24-'１０月'!F24</f>
        <v>12</v>
      </c>
      <c r="I24" s="48" t="s">
        <v>5</v>
      </c>
      <c r="J24" s="34" t="str">
        <f t="shared" si="1"/>
        <v>↑</v>
      </c>
      <c r="L24" s="173" t="s">
        <v>121</v>
      </c>
      <c r="M24" s="105">
        <v>455</v>
      </c>
      <c r="N24" s="107">
        <v>448</v>
      </c>
      <c r="O24" s="58"/>
      <c r="P24" s="110">
        <v>282</v>
      </c>
      <c r="Q24" s="56"/>
      <c r="S24" s="184"/>
      <c r="T24" s="171">
        <f>T23+U23</f>
        <v>906</v>
      </c>
      <c r="U24" s="172"/>
      <c r="V24" s="109"/>
      <c r="W24" s="171">
        <f>W23+X23</f>
        <v>2</v>
      </c>
      <c r="X24" s="172"/>
      <c r="Y24" s="109"/>
      <c r="Z24" s="171">
        <f>SUM(Z23:AA23)</f>
        <v>908</v>
      </c>
      <c r="AA24" s="172"/>
      <c r="AB24" s="141"/>
    </row>
    <row r="25" spans="2:28" ht="15" customHeight="1">
      <c r="B25" s="13" t="s">
        <v>11</v>
      </c>
      <c r="C25" s="92">
        <f t="shared" si="0"/>
        <v>116</v>
      </c>
      <c r="D25" s="92">
        <f t="shared" si="0"/>
        <v>102</v>
      </c>
      <c r="E25" s="92">
        <f t="shared" si="0"/>
        <v>80</v>
      </c>
      <c r="F25" s="93">
        <f t="shared" si="2"/>
        <v>182</v>
      </c>
      <c r="G25" s="47" t="s">
        <v>4</v>
      </c>
      <c r="H25" s="68">
        <f>F25-'１０月'!F25</f>
        <v>-13</v>
      </c>
      <c r="I25" s="48" t="s">
        <v>5</v>
      </c>
      <c r="J25" s="34" t="str">
        <f t="shared" si="1"/>
        <v>↓</v>
      </c>
      <c r="L25" s="174"/>
      <c r="M25" s="171">
        <f>M24+N24</f>
        <v>903</v>
      </c>
      <c r="N25" s="172"/>
      <c r="O25" s="31" t="s">
        <v>4</v>
      </c>
      <c r="P25" s="109"/>
      <c r="Q25" s="50" t="s">
        <v>5</v>
      </c>
      <c r="S25" s="183" t="s">
        <v>122</v>
      </c>
      <c r="T25" s="105">
        <v>1954</v>
      </c>
      <c r="U25" s="107">
        <v>1852</v>
      </c>
      <c r="V25" s="110">
        <v>1662</v>
      </c>
      <c r="W25" s="105">
        <v>137</v>
      </c>
      <c r="X25" s="107">
        <v>75</v>
      </c>
      <c r="Y25" s="110">
        <v>174</v>
      </c>
      <c r="Z25" s="105">
        <f>T25+W25</f>
        <v>2091</v>
      </c>
      <c r="AA25" s="107">
        <f>U25+X25</f>
        <v>1927</v>
      </c>
      <c r="AB25" s="142">
        <v>1817</v>
      </c>
    </row>
    <row r="26" spans="2:28" ht="15" customHeight="1">
      <c r="B26" s="13" t="s">
        <v>12</v>
      </c>
      <c r="C26" s="92">
        <f t="shared" si="0"/>
        <v>70</v>
      </c>
      <c r="D26" s="92">
        <f t="shared" si="0"/>
        <v>76</v>
      </c>
      <c r="E26" s="92">
        <f t="shared" si="0"/>
        <v>67</v>
      </c>
      <c r="F26" s="93">
        <f t="shared" si="2"/>
        <v>143</v>
      </c>
      <c r="G26" s="47" t="s">
        <v>4</v>
      </c>
      <c r="H26" s="68">
        <f>F26-'１０月'!F26</f>
        <v>-1</v>
      </c>
      <c r="I26" s="48" t="s">
        <v>5</v>
      </c>
      <c r="J26" s="34" t="str">
        <f t="shared" si="1"/>
        <v>↓</v>
      </c>
      <c r="L26" s="173" t="s">
        <v>122</v>
      </c>
      <c r="M26" s="105">
        <v>1990</v>
      </c>
      <c r="N26" s="107">
        <v>1802</v>
      </c>
      <c r="O26" s="58"/>
      <c r="P26" s="110">
        <v>1720</v>
      </c>
      <c r="Q26" s="56"/>
      <c r="S26" s="184"/>
      <c r="T26" s="171">
        <f>T25+U25</f>
        <v>3806</v>
      </c>
      <c r="U26" s="172"/>
      <c r="V26" s="109"/>
      <c r="W26" s="171">
        <f>W25+X25</f>
        <v>212</v>
      </c>
      <c r="X26" s="172"/>
      <c r="Y26" s="109"/>
      <c r="Z26" s="171">
        <f>SUM(Z25:AA25)</f>
        <v>4018</v>
      </c>
      <c r="AA26" s="172"/>
      <c r="AB26" s="141"/>
    </row>
    <row r="27" spans="2:28" ht="15" customHeight="1">
      <c r="B27" s="13" t="s">
        <v>13</v>
      </c>
      <c r="C27" s="92">
        <f>C36+C45</f>
        <v>13</v>
      </c>
      <c r="D27" s="92">
        <f t="shared" si="0"/>
        <v>0</v>
      </c>
      <c r="E27" s="92">
        <f t="shared" si="0"/>
        <v>1</v>
      </c>
      <c r="F27" s="93">
        <f t="shared" si="2"/>
        <v>1</v>
      </c>
      <c r="G27" s="47" t="s">
        <v>4</v>
      </c>
      <c r="H27" s="68">
        <f>F27-'１０月'!F27</f>
        <v>-1</v>
      </c>
      <c r="I27" s="48" t="s">
        <v>5</v>
      </c>
      <c r="J27" s="34" t="str">
        <f t="shared" si="1"/>
        <v>↓</v>
      </c>
      <c r="L27" s="174"/>
      <c r="M27" s="171">
        <f>M26+N26</f>
        <v>3792</v>
      </c>
      <c r="N27" s="172"/>
      <c r="O27" s="31" t="s">
        <v>4</v>
      </c>
      <c r="P27" s="109"/>
      <c r="Q27" s="50" t="s">
        <v>5</v>
      </c>
      <c r="S27" s="183" t="s">
        <v>155</v>
      </c>
      <c r="T27" s="105">
        <v>2729</v>
      </c>
      <c r="U27" s="107">
        <v>2764</v>
      </c>
      <c r="V27" s="110">
        <v>2017</v>
      </c>
      <c r="W27" s="105">
        <v>53</v>
      </c>
      <c r="X27" s="107">
        <v>106</v>
      </c>
      <c r="Y27" s="110">
        <v>116</v>
      </c>
      <c r="Z27" s="105">
        <f>T27+W27</f>
        <v>2782</v>
      </c>
      <c r="AA27" s="107">
        <f>U27+X27</f>
        <v>2870</v>
      </c>
      <c r="AB27" s="142">
        <v>2113</v>
      </c>
    </row>
    <row r="28" spans="2:28" ht="15" customHeight="1" thickBot="1">
      <c r="B28" s="14" t="s">
        <v>14</v>
      </c>
      <c r="C28" s="94">
        <f>C37+C46</f>
        <v>18</v>
      </c>
      <c r="D28" s="94">
        <f t="shared" si="0"/>
        <v>2</v>
      </c>
      <c r="E28" s="94">
        <f t="shared" si="0"/>
        <v>8</v>
      </c>
      <c r="F28" s="95">
        <f t="shared" si="2"/>
        <v>10</v>
      </c>
      <c r="G28" s="57" t="s">
        <v>4</v>
      </c>
      <c r="H28" s="71">
        <f>F28-'１０月'!F28</f>
        <v>-5</v>
      </c>
      <c r="I28" s="51" t="s">
        <v>5</v>
      </c>
      <c r="J28" s="34" t="str">
        <f t="shared" si="1"/>
        <v>↓</v>
      </c>
      <c r="L28" s="173" t="s">
        <v>123</v>
      </c>
      <c r="M28" s="105">
        <v>339</v>
      </c>
      <c r="N28" s="107">
        <v>307</v>
      </c>
      <c r="O28" s="58"/>
      <c r="P28" s="110">
        <v>288</v>
      </c>
      <c r="Q28" s="56"/>
      <c r="S28" s="184"/>
      <c r="T28" s="171">
        <f>T27+U27</f>
        <v>5493</v>
      </c>
      <c r="U28" s="172"/>
      <c r="V28" s="109"/>
      <c r="W28" s="171">
        <f>W27+X27</f>
        <v>159</v>
      </c>
      <c r="X28" s="172"/>
      <c r="Y28" s="109"/>
      <c r="Z28" s="171">
        <f>SUM(Z27:AA27)</f>
        <v>5652</v>
      </c>
      <c r="AA28" s="172"/>
      <c r="AB28" s="141"/>
    </row>
    <row r="29" spans="2:28" ht="15" customHeight="1" thickBot="1">
      <c r="B29" s="15" t="s">
        <v>15</v>
      </c>
      <c r="C29" s="96">
        <f t="shared" si="0"/>
        <v>30</v>
      </c>
      <c r="D29" s="96">
        <f t="shared" si="0"/>
        <v>23</v>
      </c>
      <c r="E29" s="96">
        <f t="shared" si="0"/>
        <v>10</v>
      </c>
      <c r="F29" s="97">
        <f t="shared" si="2"/>
        <v>33</v>
      </c>
      <c r="G29" s="59" t="s">
        <v>4</v>
      </c>
      <c r="H29" s="72">
        <f>F29-'１０月'!F29</f>
        <v>-25</v>
      </c>
      <c r="I29" s="60" t="s">
        <v>5</v>
      </c>
      <c r="J29" s="34" t="str">
        <f t="shared" si="1"/>
        <v>↓</v>
      </c>
      <c r="L29" s="174"/>
      <c r="M29" s="171">
        <f>M28+N28</f>
        <v>646</v>
      </c>
      <c r="N29" s="172"/>
      <c r="O29" s="31" t="s">
        <v>4</v>
      </c>
      <c r="P29" s="145"/>
      <c r="Q29" s="50" t="s">
        <v>5</v>
      </c>
      <c r="S29" s="183" t="s">
        <v>127</v>
      </c>
      <c r="T29" s="105">
        <v>1015</v>
      </c>
      <c r="U29" s="107">
        <v>1028</v>
      </c>
      <c r="V29" s="110">
        <v>671</v>
      </c>
      <c r="W29" s="105">
        <v>4</v>
      </c>
      <c r="X29" s="107">
        <v>5</v>
      </c>
      <c r="Y29" s="110">
        <v>9</v>
      </c>
      <c r="Z29" s="105">
        <f>T29+W29</f>
        <v>1019</v>
      </c>
      <c r="AA29" s="107">
        <f>U29+X29</f>
        <v>1033</v>
      </c>
      <c r="AB29" s="142">
        <v>677</v>
      </c>
    </row>
    <row r="30" spans="2:28" ht="15" customHeight="1" thickBot="1">
      <c r="B30" s="10"/>
      <c r="C30" s="44"/>
      <c r="H30" s="63"/>
      <c r="L30" s="173" t="s">
        <v>124</v>
      </c>
      <c r="M30" s="105">
        <v>1151</v>
      </c>
      <c r="N30" s="107">
        <v>1177</v>
      </c>
      <c r="O30" s="58"/>
      <c r="P30" s="110">
        <v>945</v>
      </c>
      <c r="Q30" s="56"/>
      <c r="S30" s="184"/>
      <c r="T30" s="171">
        <f>T29+U29</f>
        <v>2043</v>
      </c>
      <c r="U30" s="172"/>
      <c r="V30" s="109"/>
      <c r="W30" s="171">
        <f>W29+X29</f>
        <v>9</v>
      </c>
      <c r="X30" s="172"/>
      <c r="Y30" s="109"/>
      <c r="Z30" s="171">
        <f>SUM(Z29:AA29)</f>
        <v>2052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4"/>
      <c r="M31" s="171">
        <f>M30+N30</f>
        <v>2328</v>
      </c>
      <c r="N31" s="172"/>
      <c r="O31" s="31" t="s">
        <v>4</v>
      </c>
      <c r="P31" s="109"/>
      <c r="Q31" s="50" t="s">
        <v>5</v>
      </c>
      <c r="S31" s="183" t="s">
        <v>128</v>
      </c>
      <c r="T31" s="105">
        <v>149</v>
      </c>
      <c r="U31" s="107">
        <v>143</v>
      </c>
      <c r="V31" s="110">
        <v>94</v>
      </c>
      <c r="W31" s="105">
        <v>0</v>
      </c>
      <c r="X31" s="107">
        <v>0</v>
      </c>
      <c r="Y31" s="110">
        <v>0</v>
      </c>
      <c r="Z31" s="105">
        <f>T31+W31</f>
        <v>149</v>
      </c>
      <c r="AA31" s="107">
        <f>U31+X31</f>
        <v>143</v>
      </c>
      <c r="AB31" s="142">
        <v>94</v>
      </c>
    </row>
    <row r="32" spans="2:28" ht="15" customHeight="1">
      <c r="B32" s="13" t="s">
        <v>9</v>
      </c>
      <c r="C32" s="103">
        <v>0</v>
      </c>
      <c r="D32" s="103">
        <v>14</v>
      </c>
      <c r="E32" s="103">
        <v>17</v>
      </c>
      <c r="F32" s="93">
        <f>SUM(D32:E32)</f>
        <v>31</v>
      </c>
      <c r="G32" s="47" t="s">
        <v>4</v>
      </c>
      <c r="H32" s="68">
        <f>F32-'１０月'!F32</f>
        <v>-6</v>
      </c>
      <c r="I32" s="48" t="s">
        <v>5</v>
      </c>
      <c r="J32" s="34" t="str">
        <f aca="true" t="shared" si="3" ref="J32:J38">IF(H32=0,"",IF(H32&gt;0,"↑","↓"))</f>
        <v>↓</v>
      </c>
      <c r="L32" s="173" t="s">
        <v>125</v>
      </c>
      <c r="M32" s="105">
        <v>1267</v>
      </c>
      <c r="N32" s="107">
        <v>1326</v>
      </c>
      <c r="O32" s="58"/>
      <c r="P32" s="110">
        <v>898</v>
      </c>
      <c r="Q32" s="56"/>
      <c r="S32" s="184"/>
      <c r="T32" s="171">
        <f>T31+U31</f>
        <v>292</v>
      </c>
      <c r="U32" s="172"/>
      <c r="V32" s="109"/>
      <c r="W32" s="171">
        <f>W31+X31</f>
        <v>0</v>
      </c>
      <c r="X32" s="172"/>
      <c r="Y32" s="109"/>
      <c r="Z32" s="171">
        <f>SUM(Z31:AA31)</f>
        <v>292</v>
      </c>
      <c r="AA32" s="172"/>
      <c r="AB32" s="141"/>
    </row>
    <row r="33" spans="2:28" ht="15" customHeight="1">
      <c r="B33" s="13" t="s">
        <v>10</v>
      </c>
      <c r="C33" s="103">
        <v>11</v>
      </c>
      <c r="D33" s="103">
        <v>16</v>
      </c>
      <c r="E33" s="103">
        <v>13</v>
      </c>
      <c r="F33" s="93">
        <f aca="true" t="shared" si="4" ref="F33:F38">SUM(D33:E33)</f>
        <v>29</v>
      </c>
      <c r="G33" s="47" t="s">
        <v>4</v>
      </c>
      <c r="H33" s="68">
        <f>F33-'１０月'!F33</f>
        <v>12</v>
      </c>
      <c r="I33" s="48" t="s">
        <v>5</v>
      </c>
      <c r="J33" s="34" t="str">
        <f t="shared" si="3"/>
        <v>↑</v>
      </c>
      <c r="L33" s="174"/>
      <c r="M33" s="171">
        <f>M32+N32</f>
        <v>2593</v>
      </c>
      <c r="N33" s="172"/>
      <c r="O33" s="31" t="s">
        <v>4</v>
      </c>
      <c r="P33" s="109"/>
      <c r="Q33" s="50" t="s">
        <v>5</v>
      </c>
      <c r="S33" s="183" t="s">
        <v>129</v>
      </c>
      <c r="T33" s="105">
        <v>182</v>
      </c>
      <c r="U33" s="107">
        <v>194</v>
      </c>
      <c r="V33" s="110">
        <v>107</v>
      </c>
      <c r="W33" s="105">
        <v>3</v>
      </c>
      <c r="X33" s="107">
        <v>5</v>
      </c>
      <c r="Y33" s="110">
        <v>8</v>
      </c>
      <c r="Z33" s="105">
        <f>T33+W33</f>
        <v>185</v>
      </c>
      <c r="AA33" s="107">
        <f>U33+X33</f>
        <v>199</v>
      </c>
      <c r="AB33" s="142">
        <v>115</v>
      </c>
    </row>
    <row r="34" spans="2:28" ht="15" customHeight="1">
      <c r="B34" s="13" t="s">
        <v>11</v>
      </c>
      <c r="C34" s="103">
        <v>77</v>
      </c>
      <c r="D34" s="103">
        <v>72</v>
      </c>
      <c r="E34" s="103">
        <v>62</v>
      </c>
      <c r="F34" s="93">
        <f t="shared" si="4"/>
        <v>134</v>
      </c>
      <c r="G34" s="47" t="s">
        <v>4</v>
      </c>
      <c r="H34" s="68">
        <f>F34-'１０月'!F34</f>
        <v>39</v>
      </c>
      <c r="I34" s="48" t="s">
        <v>5</v>
      </c>
      <c r="J34" s="34" t="str">
        <f t="shared" si="3"/>
        <v>↑</v>
      </c>
      <c r="L34" s="173" t="s">
        <v>126</v>
      </c>
      <c r="M34" s="105">
        <v>364</v>
      </c>
      <c r="N34" s="107">
        <v>367</v>
      </c>
      <c r="O34" s="58"/>
      <c r="P34" s="110">
        <v>270</v>
      </c>
      <c r="Q34" s="56"/>
      <c r="S34" s="184"/>
      <c r="T34" s="171">
        <f>T33+U33</f>
        <v>376</v>
      </c>
      <c r="U34" s="172"/>
      <c r="V34" s="109"/>
      <c r="W34" s="171">
        <f>W33+X33</f>
        <v>8</v>
      </c>
      <c r="X34" s="172"/>
      <c r="Y34" s="109"/>
      <c r="Z34" s="171">
        <f>SUM(Z33:AA33)</f>
        <v>384</v>
      </c>
      <c r="AA34" s="172"/>
      <c r="AB34" s="141"/>
    </row>
    <row r="35" spans="2:28" ht="15" customHeight="1">
      <c r="B35" s="13" t="s">
        <v>12</v>
      </c>
      <c r="C35" s="103">
        <v>51</v>
      </c>
      <c r="D35" s="103">
        <v>64</v>
      </c>
      <c r="E35" s="103">
        <v>52</v>
      </c>
      <c r="F35" s="93">
        <f t="shared" si="4"/>
        <v>116</v>
      </c>
      <c r="G35" s="47" t="s">
        <v>4</v>
      </c>
      <c r="H35" s="68">
        <f>F35-'１０月'!F35</f>
        <v>3</v>
      </c>
      <c r="I35" s="48" t="s">
        <v>5</v>
      </c>
      <c r="J35" s="34" t="str">
        <f t="shared" si="3"/>
        <v>↑</v>
      </c>
      <c r="L35" s="174"/>
      <c r="M35" s="171">
        <f>M34+N34</f>
        <v>731</v>
      </c>
      <c r="N35" s="172"/>
      <c r="O35" s="31" t="s">
        <v>4</v>
      </c>
      <c r="P35" s="109"/>
      <c r="Q35" s="50" t="s">
        <v>5</v>
      </c>
      <c r="S35" s="183" t="s">
        <v>130</v>
      </c>
      <c r="T35" s="105">
        <v>879</v>
      </c>
      <c r="U35" s="107">
        <v>864</v>
      </c>
      <c r="V35" s="110">
        <v>613</v>
      </c>
      <c r="W35" s="105">
        <v>129</v>
      </c>
      <c r="X35" s="107">
        <v>98</v>
      </c>
      <c r="Y35" s="110">
        <v>140</v>
      </c>
      <c r="Z35" s="105">
        <f>T35+W35</f>
        <v>1008</v>
      </c>
      <c r="AA35" s="107">
        <f>U35+X35</f>
        <v>962</v>
      </c>
      <c r="AB35" s="142">
        <v>740</v>
      </c>
    </row>
    <row r="36" spans="2:28" ht="15" customHeight="1">
      <c r="B36" s="13" t="s">
        <v>13</v>
      </c>
      <c r="C36" s="103">
        <v>11</v>
      </c>
      <c r="D36" s="103">
        <v>0</v>
      </c>
      <c r="E36" s="103">
        <v>1</v>
      </c>
      <c r="F36" s="93">
        <f t="shared" si="4"/>
        <v>1</v>
      </c>
      <c r="G36" s="47" t="s">
        <v>4</v>
      </c>
      <c r="H36" s="68">
        <f>F36-'１０月'!F36</f>
        <v>0</v>
      </c>
      <c r="I36" s="48" t="s">
        <v>5</v>
      </c>
      <c r="J36" s="34">
        <f t="shared" si="3"/>
      </c>
      <c r="L36" s="173" t="s">
        <v>127</v>
      </c>
      <c r="M36" s="105">
        <v>1019</v>
      </c>
      <c r="N36" s="107">
        <v>1033</v>
      </c>
      <c r="O36" s="58"/>
      <c r="P36" s="110">
        <v>677</v>
      </c>
      <c r="Q36" s="56"/>
      <c r="S36" s="184"/>
      <c r="T36" s="171">
        <f>T35+U35</f>
        <v>1743</v>
      </c>
      <c r="U36" s="172"/>
      <c r="V36" s="109"/>
      <c r="W36" s="171">
        <f>W35+X35</f>
        <v>227</v>
      </c>
      <c r="X36" s="172"/>
      <c r="Y36" s="109"/>
      <c r="Z36" s="171">
        <f>SUM(Z35:AA35)</f>
        <v>1970</v>
      </c>
      <c r="AA36" s="172"/>
      <c r="AB36" s="141"/>
    </row>
    <row r="37" spans="2:28" ht="15" customHeight="1" thickBot="1">
      <c r="B37" s="14" t="s">
        <v>14</v>
      </c>
      <c r="C37" s="104">
        <v>8</v>
      </c>
      <c r="D37" s="104">
        <v>0</v>
      </c>
      <c r="E37" s="104">
        <v>0</v>
      </c>
      <c r="F37" s="95">
        <f t="shared" si="4"/>
        <v>0</v>
      </c>
      <c r="G37" s="57" t="s">
        <v>4</v>
      </c>
      <c r="H37" s="71">
        <f>F37-'１０月'!F37</f>
        <v>0</v>
      </c>
      <c r="I37" s="51" t="s">
        <v>5</v>
      </c>
      <c r="J37" s="34">
        <f t="shared" si="3"/>
      </c>
      <c r="L37" s="174"/>
      <c r="M37" s="171">
        <f>M36+N36</f>
        <v>2052</v>
      </c>
      <c r="N37" s="172"/>
      <c r="O37" s="31" t="s">
        <v>4</v>
      </c>
      <c r="P37" s="109"/>
      <c r="Q37" s="50" t="s">
        <v>5</v>
      </c>
      <c r="S37" s="183" t="s">
        <v>156</v>
      </c>
      <c r="T37" s="105">
        <v>331</v>
      </c>
      <c r="U37" s="107">
        <v>340</v>
      </c>
      <c r="V37" s="110">
        <v>235</v>
      </c>
      <c r="W37" s="105">
        <v>6</v>
      </c>
      <c r="X37" s="107">
        <v>1</v>
      </c>
      <c r="Y37" s="110">
        <v>7</v>
      </c>
      <c r="Z37" s="105">
        <f>T37+W37</f>
        <v>337</v>
      </c>
      <c r="AA37" s="107">
        <f>U37+X37</f>
        <v>341</v>
      </c>
      <c r="AB37" s="142">
        <v>241</v>
      </c>
    </row>
    <row r="38" spans="2:28" ht="15" customHeight="1" thickBot="1">
      <c r="B38" s="15" t="s">
        <v>15</v>
      </c>
      <c r="C38" s="96">
        <v>18</v>
      </c>
      <c r="D38" s="96">
        <v>6</v>
      </c>
      <c r="E38" s="96">
        <v>15</v>
      </c>
      <c r="F38" s="97">
        <f t="shared" si="4"/>
        <v>21</v>
      </c>
      <c r="G38" s="61" t="s">
        <v>4</v>
      </c>
      <c r="H38" s="72">
        <f>F38-'１０月'!F38</f>
        <v>18</v>
      </c>
      <c r="I38" s="60" t="s">
        <v>5</v>
      </c>
      <c r="J38" s="34" t="str">
        <f t="shared" si="3"/>
        <v>↑</v>
      </c>
      <c r="L38" s="173" t="s">
        <v>128</v>
      </c>
      <c r="M38" s="105">
        <v>145</v>
      </c>
      <c r="N38" s="107">
        <v>140</v>
      </c>
      <c r="O38" s="58"/>
      <c r="P38" s="110">
        <v>91</v>
      </c>
      <c r="Q38" s="56"/>
      <c r="S38" s="184"/>
      <c r="T38" s="171">
        <f>T37+U37</f>
        <v>671</v>
      </c>
      <c r="U38" s="172"/>
      <c r="V38" s="109"/>
      <c r="W38" s="171">
        <f>W37+X37</f>
        <v>7</v>
      </c>
      <c r="X38" s="172"/>
      <c r="Y38" s="109"/>
      <c r="Z38" s="171">
        <f>SUM(Z37:AA37)</f>
        <v>678</v>
      </c>
      <c r="AA38" s="172"/>
      <c r="AB38" s="141"/>
    </row>
    <row r="39" spans="2:28" ht="15" customHeight="1" thickBot="1">
      <c r="B39" s="10"/>
      <c r="C39" s="44"/>
      <c r="H39" s="63"/>
      <c r="L39" s="174"/>
      <c r="M39" s="171">
        <f>M38+N38</f>
        <v>285</v>
      </c>
      <c r="N39" s="172"/>
      <c r="O39" s="31" t="s">
        <v>4</v>
      </c>
      <c r="P39" s="109"/>
      <c r="Q39" s="50" t="s">
        <v>5</v>
      </c>
      <c r="S39" s="183" t="s">
        <v>132</v>
      </c>
      <c r="T39" s="105">
        <v>185</v>
      </c>
      <c r="U39" s="107">
        <v>186</v>
      </c>
      <c r="V39" s="110">
        <v>114</v>
      </c>
      <c r="W39" s="105">
        <v>5</v>
      </c>
      <c r="X39" s="107">
        <v>0</v>
      </c>
      <c r="Y39" s="110">
        <v>5</v>
      </c>
      <c r="Z39" s="105">
        <f>T39+W39</f>
        <v>190</v>
      </c>
      <c r="AA39" s="107">
        <f>U39+X39</f>
        <v>186</v>
      </c>
      <c r="AB39" s="142">
        <v>119</v>
      </c>
    </row>
    <row r="40" spans="2:28" ht="15" customHeight="1">
      <c r="B40" s="11" t="s">
        <v>252</v>
      </c>
      <c r="C40" s="12" t="s">
        <v>18</v>
      </c>
      <c r="D40" s="12" t="s">
        <v>16</v>
      </c>
      <c r="E40" s="12" t="s">
        <v>108</v>
      </c>
      <c r="F40" s="12" t="s">
        <v>19</v>
      </c>
      <c r="G40" s="77" t="s">
        <v>6</v>
      </c>
      <c r="H40" s="80"/>
      <c r="I40" s="79"/>
      <c r="L40" s="173" t="s">
        <v>129</v>
      </c>
      <c r="M40" s="105">
        <v>185</v>
      </c>
      <c r="N40" s="107">
        <v>199</v>
      </c>
      <c r="O40" s="58"/>
      <c r="P40" s="110">
        <v>115</v>
      </c>
      <c r="Q40" s="56"/>
      <c r="S40" s="184"/>
      <c r="T40" s="171">
        <f>T39+U39</f>
        <v>371</v>
      </c>
      <c r="U40" s="172"/>
      <c r="V40" s="109"/>
      <c r="W40" s="171">
        <f>W39+X39</f>
        <v>5</v>
      </c>
      <c r="X40" s="172"/>
      <c r="Y40" s="109"/>
      <c r="Z40" s="171">
        <f>SUM(Z39:AA39)</f>
        <v>376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>SUM(D41:E41)</f>
        <v>1</v>
      </c>
      <c r="G41" s="47" t="s">
        <v>4</v>
      </c>
      <c r="H41" s="68">
        <f>F41-'１０月'!F41</f>
        <v>1</v>
      </c>
      <c r="I41" s="48" t="s">
        <v>5</v>
      </c>
      <c r="J41" s="34" t="str">
        <f aca="true" t="shared" si="5" ref="J41:J47">IF(H41=0,"",IF(H41&gt;0,"↑","↓"))</f>
        <v>↑</v>
      </c>
      <c r="L41" s="174"/>
      <c r="M41" s="171">
        <f>M40+N40</f>
        <v>384</v>
      </c>
      <c r="N41" s="172"/>
      <c r="O41" s="31" t="s">
        <v>4</v>
      </c>
      <c r="P41" s="109"/>
      <c r="Q41" s="50" t="s">
        <v>5</v>
      </c>
      <c r="S41" s="183" t="s">
        <v>133</v>
      </c>
      <c r="T41" s="105">
        <v>113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F42-'１０月'!F42</f>
        <v>0</v>
      </c>
      <c r="I42" s="48" t="s">
        <v>5</v>
      </c>
      <c r="J42" s="34">
        <f t="shared" si="5"/>
      </c>
      <c r="L42" s="173" t="s">
        <v>130</v>
      </c>
      <c r="M42" s="105">
        <v>1008</v>
      </c>
      <c r="N42" s="107">
        <v>962</v>
      </c>
      <c r="O42" s="58"/>
      <c r="P42" s="110">
        <v>740</v>
      </c>
      <c r="Q42" s="56"/>
      <c r="S42" s="184"/>
      <c r="T42" s="171">
        <f>T41+U41</f>
        <v>209</v>
      </c>
      <c r="U42" s="172"/>
      <c r="V42" s="109"/>
      <c r="W42" s="171">
        <f>W41+X41</f>
        <v>0</v>
      </c>
      <c r="X42" s="172"/>
      <c r="Y42" s="109"/>
      <c r="Z42" s="171">
        <f>SUM(Z41:AA41)</f>
        <v>209</v>
      </c>
      <c r="AA42" s="172"/>
      <c r="AB42" s="141"/>
    </row>
    <row r="43" spans="2:28" ht="15" customHeight="1">
      <c r="B43" s="13" t="s">
        <v>11</v>
      </c>
      <c r="C43" s="103">
        <v>39</v>
      </c>
      <c r="D43" s="103">
        <v>30</v>
      </c>
      <c r="E43" s="103">
        <v>18</v>
      </c>
      <c r="F43" s="93">
        <f t="shared" si="6"/>
        <v>48</v>
      </c>
      <c r="G43" s="47" t="s">
        <v>4</v>
      </c>
      <c r="H43" s="68">
        <f>F43-'１０月'!F43</f>
        <v>-52</v>
      </c>
      <c r="I43" s="48" t="s">
        <v>5</v>
      </c>
      <c r="J43" s="34" t="str">
        <f t="shared" si="5"/>
        <v>↓</v>
      </c>
      <c r="L43" s="174"/>
      <c r="M43" s="171">
        <f>M42+N42</f>
        <v>1970</v>
      </c>
      <c r="N43" s="172"/>
      <c r="O43" s="31" t="s">
        <v>4</v>
      </c>
      <c r="P43" s="109"/>
      <c r="Q43" s="50" t="s">
        <v>5</v>
      </c>
      <c r="S43" s="183" t="s">
        <v>134</v>
      </c>
      <c r="T43" s="98">
        <v>20620</v>
      </c>
      <c r="U43" s="99">
        <v>20055</v>
      </c>
      <c r="V43" s="100">
        <v>15062</v>
      </c>
      <c r="W43" s="98">
        <v>613</v>
      </c>
      <c r="X43" s="99">
        <v>541</v>
      </c>
      <c r="Y43" s="100">
        <v>820</v>
      </c>
      <c r="Z43" s="98">
        <f>Z7+Z9+Z11+Z13+Z15+Z17+Z19+Z21+Z23+Z25+Z27+Z29+Z31+Z33+Z35+Z37+Z39+Z41</f>
        <v>21233</v>
      </c>
      <c r="AA43" s="99">
        <f>AA7+AA9+AA11+AA13+AA15+AA17+AA19+AA21+AA23+AA25+AA27+AA29+AA31+AA33+AA35+AA37+AA39+AA41</f>
        <v>20596</v>
      </c>
      <c r="AB43" s="143">
        <v>15735</v>
      </c>
    </row>
    <row r="44" spans="2:28" ht="15" customHeight="1" thickBot="1">
      <c r="B44" s="13" t="s">
        <v>12</v>
      </c>
      <c r="C44" s="103">
        <v>19</v>
      </c>
      <c r="D44" s="103">
        <v>12</v>
      </c>
      <c r="E44" s="103">
        <v>15</v>
      </c>
      <c r="F44" s="93">
        <f t="shared" si="6"/>
        <v>27</v>
      </c>
      <c r="G44" s="47" t="s">
        <v>4</v>
      </c>
      <c r="H44" s="68">
        <f>F44-'１０月'!F44</f>
        <v>-4</v>
      </c>
      <c r="I44" s="48" t="s">
        <v>5</v>
      </c>
      <c r="J44" s="34" t="str">
        <f t="shared" si="5"/>
        <v>↓</v>
      </c>
      <c r="L44" s="173" t="s">
        <v>131</v>
      </c>
      <c r="M44" s="105">
        <v>337</v>
      </c>
      <c r="N44" s="107">
        <v>341</v>
      </c>
      <c r="O44" s="58"/>
      <c r="P44" s="108">
        <v>241</v>
      </c>
      <c r="Q44" s="56"/>
      <c r="S44" s="195"/>
      <c r="T44" s="175">
        <f>T43+U43</f>
        <v>40675</v>
      </c>
      <c r="U44" s="176"/>
      <c r="V44" s="101"/>
      <c r="W44" s="175">
        <f>W43+X43</f>
        <v>1154</v>
      </c>
      <c r="X44" s="176"/>
      <c r="Y44" s="101"/>
      <c r="Z44" s="175">
        <f>SUM(Z43:AA43)</f>
        <v>41829</v>
      </c>
      <c r="AA44" s="176"/>
      <c r="AB44" s="144"/>
    </row>
    <row r="45" spans="2:17" ht="15" customHeight="1">
      <c r="B45" s="13" t="s">
        <v>13</v>
      </c>
      <c r="C45" s="103">
        <v>2</v>
      </c>
      <c r="D45" s="103">
        <v>0</v>
      </c>
      <c r="E45" s="103">
        <v>0</v>
      </c>
      <c r="F45" s="93">
        <f t="shared" si="6"/>
        <v>0</v>
      </c>
      <c r="G45" s="47" t="s">
        <v>4</v>
      </c>
      <c r="H45" s="68">
        <f>F45-'１０月'!F45</f>
        <v>-1</v>
      </c>
      <c r="I45" s="48" t="s">
        <v>5</v>
      </c>
      <c r="J45" s="34" t="str">
        <f t="shared" si="5"/>
        <v>↓</v>
      </c>
      <c r="L45" s="174"/>
      <c r="M45" s="171">
        <f>M44+N44</f>
        <v>678</v>
      </c>
      <c r="N45" s="172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10</v>
      </c>
      <c r="D46" s="104">
        <v>2</v>
      </c>
      <c r="E46" s="104">
        <v>8</v>
      </c>
      <c r="F46" s="95">
        <f t="shared" si="6"/>
        <v>10</v>
      </c>
      <c r="G46" s="57" t="s">
        <v>4</v>
      </c>
      <c r="H46" s="71">
        <f>F46-'１０月'!F46</f>
        <v>-5</v>
      </c>
      <c r="I46" s="51" t="s">
        <v>5</v>
      </c>
      <c r="J46" s="34" t="str">
        <f t="shared" si="5"/>
        <v>↓</v>
      </c>
      <c r="L46" s="173" t="s">
        <v>132</v>
      </c>
      <c r="M46" s="105">
        <v>190</v>
      </c>
      <c r="N46" s="107">
        <v>186</v>
      </c>
      <c r="O46" s="58"/>
      <c r="P46" s="110">
        <v>119</v>
      </c>
      <c r="Q46" s="56"/>
      <c r="T46" s="196" t="s">
        <v>255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96">
        <v>12</v>
      </c>
      <c r="D47" s="96">
        <v>17</v>
      </c>
      <c r="E47" s="96">
        <v>-5</v>
      </c>
      <c r="F47" s="97">
        <f t="shared" si="6"/>
        <v>12</v>
      </c>
      <c r="G47" s="61" t="s">
        <v>4</v>
      </c>
      <c r="H47" s="72">
        <f>F47-'１０月'!F47</f>
        <v>-43</v>
      </c>
      <c r="I47" s="60" t="s">
        <v>5</v>
      </c>
      <c r="J47" s="34" t="str">
        <f t="shared" si="5"/>
        <v>↓</v>
      </c>
      <c r="L47" s="174"/>
      <c r="M47" s="171">
        <f>M46+N46</f>
        <v>376</v>
      </c>
      <c r="N47" s="172"/>
      <c r="O47" s="31" t="s">
        <v>4</v>
      </c>
      <c r="P47" s="109"/>
      <c r="Q47" s="50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3" t="s">
        <v>133</v>
      </c>
      <c r="M48" s="105">
        <v>113</v>
      </c>
      <c r="N48" s="107">
        <v>96</v>
      </c>
      <c r="O48" s="58"/>
      <c r="P48" s="110">
        <v>62</v>
      </c>
      <c r="Q48" s="56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4"/>
      <c r="M49" s="171">
        <f>M48+N48</f>
        <v>209</v>
      </c>
      <c r="N49" s="172"/>
      <c r="O49" s="31" t="s">
        <v>4</v>
      </c>
      <c r="P49" s="109"/>
      <c r="Q49" s="50" t="s">
        <v>5</v>
      </c>
      <c r="T49" s="196"/>
      <c r="U49" s="196"/>
      <c r="V49" s="196"/>
      <c r="W49" s="196"/>
      <c r="X49" s="196"/>
      <c r="Y49" s="196"/>
      <c r="Z49" s="196"/>
      <c r="AA49" s="196"/>
    </row>
    <row r="50" spans="12:27" ht="15" customHeight="1">
      <c r="L50" s="173" t="s">
        <v>135</v>
      </c>
      <c r="M50" s="105">
        <v>406</v>
      </c>
      <c r="N50" s="107">
        <v>385</v>
      </c>
      <c r="O50" s="58"/>
      <c r="P50" s="110">
        <v>220</v>
      </c>
      <c r="Q50" s="56"/>
      <c r="T50" s="196"/>
      <c r="U50" s="196"/>
      <c r="V50" s="196"/>
      <c r="W50" s="196"/>
      <c r="X50" s="196"/>
      <c r="Y50" s="196"/>
      <c r="Z50" s="196"/>
      <c r="AA50" s="196"/>
    </row>
    <row r="51" spans="12:17" ht="15" customHeight="1">
      <c r="L51" s="174"/>
      <c r="M51" s="171">
        <f>M50+N50</f>
        <v>791</v>
      </c>
      <c r="N51" s="172"/>
      <c r="O51" s="31" t="s">
        <v>4</v>
      </c>
      <c r="P51" s="109"/>
      <c r="Q51" s="50" t="s">
        <v>5</v>
      </c>
    </row>
    <row r="52" spans="12:17" ht="15" customHeight="1">
      <c r="L52" s="173" t="s">
        <v>134</v>
      </c>
      <c r="M52" s="98">
        <v>21233</v>
      </c>
      <c r="N52" s="99">
        <v>20596</v>
      </c>
      <c r="O52" s="58"/>
      <c r="P52" s="147">
        <v>15735</v>
      </c>
      <c r="Q52" s="56"/>
    </row>
    <row r="53" spans="12:17" ht="15" customHeight="1" thickBot="1">
      <c r="L53" s="177"/>
      <c r="M53" s="175">
        <f>M52+N52</f>
        <v>41829</v>
      </c>
      <c r="N53" s="176"/>
      <c r="O53" s="62" t="s">
        <v>4</v>
      </c>
      <c r="P53" s="101"/>
      <c r="Q53" s="42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4:L35"/>
    <mergeCell ref="M37:N37"/>
    <mergeCell ref="M39:N39"/>
    <mergeCell ref="L36:L37"/>
    <mergeCell ref="L38:L39"/>
    <mergeCell ref="L44:L4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M51:N51"/>
    <mergeCell ref="D3:F3"/>
    <mergeCell ref="D4:F4"/>
    <mergeCell ref="D5:F5"/>
    <mergeCell ref="D6:F6"/>
    <mergeCell ref="L4:L5"/>
    <mergeCell ref="D16:F16"/>
    <mergeCell ref="L14:L15"/>
    <mergeCell ref="L46:L47"/>
    <mergeCell ref="M33:N33"/>
    <mergeCell ref="T46:AA50"/>
    <mergeCell ref="D17:F17"/>
    <mergeCell ref="D18:F18"/>
    <mergeCell ref="D9:F9"/>
    <mergeCell ref="D10:F10"/>
    <mergeCell ref="D11:F11"/>
    <mergeCell ref="D12:F12"/>
    <mergeCell ref="M49:N49"/>
    <mergeCell ref="M35:N35"/>
    <mergeCell ref="L32:L33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F19" sqref="F19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"平成"&amp;WIDECHAR('目次'!B3)&amp;"年１２月１日の人口"</f>
        <v>平成３０年１２月１日の人口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2">
        <f>D9+D15</f>
        <v>41900</v>
      </c>
      <c r="E3" s="163"/>
      <c r="F3" s="164"/>
      <c r="G3" s="45" t="s">
        <v>4</v>
      </c>
      <c r="H3" s="66">
        <f>D3-'１１月'!D3</f>
        <v>71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65">
        <f>D10+D16</f>
        <v>21266</v>
      </c>
      <c r="E4" s="166"/>
      <c r="F4" s="167"/>
      <c r="G4" s="47" t="s">
        <v>4</v>
      </c>
      <c r="H4" s="67">
        <f>D4-'１１月'!D4</f>
        <v>33</v>
      </c>
      <c r="I4" s="48" t="s">
        <v>5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165">
        <f>D11+D17</f>
        <v>20634</v>
      </c>
      <c r="E5" s="166"/>
      <c r="F5" s="167"/>
      <c r="G5" s="49" t="s">
        <v>4</v>
      </c>
      <c r="H5" s="69">
        <f>D5-'１１月'!D5</f>
        <v>38</v>
      </c>
      <c r="I5" s="50" t="s">
        <v>5</v>
      </c>
      <c r="J5" s="34" t="str">
        <f>IF(H5=0,"",IF(H5&gt;0,"↑","↓"))</f>
        <v>↑</v>
      </c>
      <c r="L5" s="179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15779</v>
      </c>
      <c r="E6" s="169"/>
      <c r="F6" s="170"/>
      <c r="G6" s="53" t="s">
        <v>4</v>
      </c>
      <c r="H6" s="70">
        <f>D6-'１１月'!D6</f>
        <v>44</v>
      </c>
      <c r="I6" s="54" t="s">
        <v>5</v>
      </c>
      <c r="J6" s="34" t="str">
        <f>IF(H6=0,"",IF(H6&gt;0,"↑","↓"))</f>
        <v>↑</v>
      </c>
      <c r="L6" s="173" t="s">
        <v>112</v>
      </c>
      <c r="M6" s="105">
        <v>130</v>
      </c>
      <c r="N6" s="106">
        <v>134</v>
      </c>
      <c r="O6" s="30"/>
      <c r="P6" s="108">
        <v>81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174"/>
      <c r="M7" s="171">
        <f>M6+N6</f>
        <v>264</v>
      </c>
      <c r="N7" s="172"/>
      <c r="O7" s="31" t="s">
        <v>4</v>
      </c>
      <c r="P7" s="109"/>
      <c r="Q7" s="50" t="s">
        <v>5</v>
      </c>
      <c r="S7" s="183" t="s">
        <v>112</v>
      </c>
      <c r="T7" s="105">
        <v>130</v>
      </c>
      <c r="U7" s="106">
        <v>133</v>
      </c>
      <c r="V7" s="108">
        <v>81</v>
      </c>
      <c r="W7" s="105">
        <v>0</v>
      </c>
      <c r="X7" s="106">
        <v>1</v>
      </c>
      <c r="Y7" s="110">
        <v>1</v>
      </c>
      <c r="Z7" s="105">
        <f>T7+W7</f>
        <v>130</v>
      </c>
      <c r="AA7" s="106">
        <f>U7+X7</f>
        <v>134</v>
      </c>
      <c r="AB7" s="140">
        <v>81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173" t="s">
        <v>113</v>
      </c>
      <c r="M8" s="105">
        <v>177</v>
      </c>
      <c r="N8" s="107">
        <v>169</v>
      </c>
      <c r="O8" s="58"/>
      <c r="P8" s="110">
        <v>115</v>
      </c>
      <c r="Q8" s="56"/>
      <c r="S8" s="184"/>
      <c r="T8" s="171">
        <f>T7+U7</f>
        <v>263</v>
      </c>
      <c r="U8" s="172"/>
      <c r="V8" s="109"/>
      <c r="W8" s="171">
        <f>W7+X7</f>
        <v>1</v>
      </c>
      <c r="X8" s="172"/>
      <c r="Y8" s="109"/>
      <c r="Z8" s="171">
        <f>SUM(Z7:AA7)</f>
        <v>264</v>
      </c>
      <c r="AA8" s="172"/>
      <c r="AB8" s="141"/>
      <c r="AD8" s="102"/>
    </row>
    <row r="9" spans="2:28" ht="15" customHeight="1">
      <c r="B9" s="81" t="s">
        <v>0</v>
      </c>
      <c r="C9" s="111"/>
      <c r="D9" s="162">
        <f>D10+D11</f>
        <v>40712</v>
      </c>
      <c r="E9" s="163"/>
      <c r="F9" s="164"/>
      <c r="G9" s="45" t="s">
        <v>4</v>
      </c>
      <c r="H9" s="66">
        <f>D9-'１１月'!D9</f>
        <v>37</v>
      </c>
      <c r="I9" s="46" t="s">
        <v>5</v>
      </c>
      <c r="J9" s="34" t="str">
        <f>IF(H9=0,"",IF(H9&gt;0,"↑","↓"))</f>
        <v>↑</v>
      </c>
      <c r="L9" s="174"/>
      <c r="M9" s="171">
        <f>M8+N8</f>
        <v>346</v>
      </c>
      <c r="N9" s="172"/>
      <c r="O9" s="31" t="s">
        <v>4</v>
      </c>
      <c r="P9" s="109"/>
      <c r="Q9" s="50" t="s">
        <v>5</v>
      </c>
      <c r="S9" s="183" t="s">
        <v>113</v>
      </c>
      <c r="T9" s="105">
        <v>177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177</v>
      </c>
      <c r="AA9" s="107">
        <f>U9+X9</f>
        <v>169</v>
      </c>
      <c r="AB9" s="142">
        <v>115</v>
      </c>
    </row>
    <row r="10" spans="2:28" ht="15" customHeight="1">
      <c r="B10" s="112" t="s">
        <v>1</v>
      </c>
      <c r="C10" s="113"/>
      <c r="D10" s="165">
        <v>20637</v>
      </c>
      <c r="E10" s="166"/>
      <c r="F10" s="167"/>
      <c r="G10" s="47" t="s">
        <v>4</v>
      </c>
      <c r="H10" s="67">
        <f>D10-'１１月'!D10</f>
        <v>17</v>
      </c>
      <c r="I10" s="48" t="s">
        <v>5</v>
      </c>
      <c r="J10" s="34" t="str">
        <f>IF(H10=0,"",IF(H10&gt;0,"↑","↓"))</f>
        <v>↑</v>
      </c>
      <c r="L10" s="173" t="s">
        <v>114</v>
      </c>
      <c r="M10" s="105">
        <v>1548</v>
      </c>
      <c r="N10" s="107">
        <v>1533</v>
      </c>
      <c r="O10" s="58"/>
      <c r="P10" s="110">
        <v>1118</v>
      </c>
      <c r="Q10" s="56"/>
      <c r="S10" s="184"/>
      <c r="T10" s="171">
        <f>T9+U9</f>
        <v>346</v>
      </c>
      <c r="U10" s="172"/>
      <c r="V10" s="109"/>
      <c r="W10" s="171">
        <f>W9+X9</f>
        <v>0</v>
      </c>
      <c r="X10" s="172"/>
      <c r="Y10" s="109"/>
      <c r="Z10" s="171">
        <f>SUM(Z9:AA9)</f>
        <v>346</v>
      </c>
      <c r="AA10" s="172"/>
      <c r="AB10" s="141"/>
    </row>
    <row r="11" spans="2:28" ht="15" customHeight="1">
      <c r="B11" s="112" t="s">
        <v>2</v>
      </c>
      <c r="C11" s="113"/>
      <c r="D11" s="165">
        <v>20075</v>
      </c>
      <c r="E11" s="166"/>
      <c r="F11" s="167"/>
      <c r="G11" s="47" t="s">
        <v>4</v>
      </c>
      <c r="H11" s="69">
        <f>D11-'１１月'!D11</f>
        <v>20</v>
      </c>
      <c r="I11" s="48" t="s">
        <v>5</v>
      </c>
      <c r="J11" s="34" t="str">
        <f>IF(H11=0,"",IF(H11&gt;0,"↑","↓"))</f>
        <v>↑</v>
      </c>
      <c r="L11" s="174"/>
      <c r="M11" s="171">
        <f>M10+N10</f>
        <v>3081</v>
      </c>
      <c r="N11" s="172"/>
      <c r="O11" s="31" t="s">
        <v>4</v>
      </c>
      <c r="P11" s="109"/>
      <c r="Q11" s="50" t="s">
        <v>5</v>
      </c>
      <c r="S11" s="183" t="s">
        <v>114</v>
      </c>
      <c r="T11" s="105">
        <v>1536</v>
      </c>
      <c r="U11" s="107">
        <v>1521</v>
      </c>
      <c r="V11" s="110">
        <v>1105</v>
      </c>
      <c r="W11" s="105">
        <v>12</v>
      </c>
      <c r="X11" s="107">
        <v>12</v>
      </c>
      <c r="Y11" s="110">
        <v>19</v>
      </c>
      <c r="Z11" s="105">
        <f>T11+W11</f>
        <v>1548</v>
      </c>
      <c r="AA11" s="107">
        <f>U11+X11</f>
        <v>1533</v>
      </c>
      <c r="AB11" s="142">
        <v>1118</v>
      </c>
    </row>
    <row r="12" spans="2:28" ht="15" customHeight="1" thickBot="1">
      <c r="B12" s="114" t="s">
        <v>3</v>
      </c>
      <c r="C12" s="115"/>
      <c r="D12" s="168">
        <v>15042</v>
      </c>
      <c r="E12" s="169"/>
      <c r="F12" s="170"/>
      <c r="G12" s="53" t="s">
        <v>4</v>
      </c>
      <c r="H12" s="70">
        <f>D12-'１１月'!D12</f>
        <v>10</v>
      </c>
      <c r="I12" s="54" t="s">
        <v>5</v>
      </c>
      <c r="J12" s="34" t="str">
        <f>IF(H12=0,"",IF(H12&gt;0,"↑","↓"))</f>
        <v>↑</v>
      </c>
      <c r="L12" s="173" t="s">
        <v>115</v>
      </c>
      <c r="M12" s="105">
        <v>2435</v>
      </c>
      <c r="N12" s="107">
        <v>2324</v>
      </c>
      <c r="O12" s="58"/>
      <c r="P12" s="110">
        <v>1714</v>
      </c>
      <c r="Q12" s="56"/>
      <c r="S12" s="184"/>
      <c r="T12" s="171">
        <f>T11+U11</f>
        <v>3057</v>
      </c>
      <c r="U12" s="172"/>
      <c r="V12" s="109"/>
      <c r="W12" s="171">
        <f>W11+X11</f>
        <v>24</v>
      </c>
      <c r="X12" s="172"/>
      <c r="Y12" s="109"/>
      <c r="Z12" s="171">
        <f>SUM(Z11:AA11)</f>
        <v>3081</v>
      </c>
      <c r="AA12" s="172"/>
      <c r="AB12" s="141"/>
    </row>
    <row r="13" spans="6:28" ht="15" customHeight="1">
      <c r="F13" s="91"/>
      <c r="H13" s="64"/>
      <c r="L13" s="174"/>
      <c r="M13" s="171">
        <f>M12+N12</f>
        <v>4759</v>
      </c>
      <c r="N13" s="172"/>
      <c r="O13" s="31" t="s">
        <v>4</v>
      </c>
      <c r="P13" s="109"/>
      <c r="Q13" s="50" t="s">
        <v>5</v>
      </c>
      <c r="S13" s="183" t="s">
        <v>115</v>
      </c>
      <c r="T13" s="105">
        <v>2427</v>
      </c>
      <c r="U13" s="107">
        <v>2314</v>
      </c>
      <c r="V13" s="110">
        <v>1701</v>
      </c>
      <c r="W13" s="105">
        <v>30</v>
      </c>
      <c r="X13" s="107">
        <v>38</v>
      </c>
      <c r="Y13" s="110">
        <v>51</v>
      </c>
      <c r="Z13" s="105">
        <f>T13+W13</f>
        <v>2457</v>
      </c>
      <c r="AA13" s="107">
        <f>U13+X13</f>
        <v>2352</v>
      </c>
      <c r="AB13" s="142">
        <v>1738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73" t="s">
        <v>116</v>
      </c>
      <c r="M14" s="105">
        <v>737</v>
      </c>
      <c r="N14" s="107">
        <v>727</v>
      </c>
      <c r="O14" s="58"/>
      <c r="P14" s="110">
        <v>569</v>
      </c>
      <c r="Q14" s="56"/>
      <c r="S14" s="184"/>
      <c r="T14" s="171">
        <f>T13+U13</f>
        <v>4741</v>
      </c>
      <c r="U14" s="172"/>
      <c r="V14" s="109"/>
      <c r="W14" s="171">
        <f>W13+X13</f>
        <v>68</v>
      </c>
      <c r="X14" s="172"/>
      <c r="Y14" s="109"/>
      <c r="Z14" s="171">
        <f>SUM(Z13:AA13)</f>
        <v>4809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1188</v>
      </c>
      <c r="E15" s="163"/>
      <c r="F15" s="164"/>
      <c r="G15" s="45" t="s">
        <v>4</v>
      </c>
      <c r="H15" s="66">
        <f>D15-'１１月'!D15</f>
        <v>34</v>
      </c>
      <c r="I15" s="46" t="s">
        <v>5</v>
      </c>
      <c r="J15" s="34" t="str">
        <f>IF(H15=0,"",IF(H15&gt;0,"↑","↓"))</f>
        <v>↑</v>
      </c>
      <c r="L15" s="174"/>
      <c r="M15" s="171">
        <f>M14+N14</f>
        <v>1464</v>
      </c>
      <c r="N15" s="172"/>
      <c r="O15" s="31" t="s">
        <v>4</v>
      </c>
      <c r="P15" s="109"/>
      <c r="Q15" s="50" t="s">
        <v>5</v>
      </c>
      <c r="S15" s="183" t="s">
        <v>116</v>
      </c>
      <c r="T15" s="105">
        <v>457</v>
      </c>
      <c r="U15" s="107">
        <v>457</v>
      </c>
      <c r="V15" s="110">
        <v>344</v>
      </c>
      <c r="W15" s="105">
        <v>7</v>
      </c>
      <c r="X15" s="107">
        <v>7</v>
      </c>
      <c r="Y15" s="110">
        <v>7</v>
      </c>
      <c r="Z15" s="105">
        <f>T15+W15</f>
        <v>464</v>
      </c>
      <c r="AA15" s="107">
        <f>U15+X15</f>
        <v>464</v>
      </c>
      <c r="AB15" s="142">
        <v>348</v>
      </c>
    </row>
    <row r="16" spans="2:28" ht="15" customHeight="1">
      <c r="B16" s="112" t="s">
        <v>1</v>
      </c>
      <c r="C16" s="113"/>
      <c r="D16" s="165">
        <v>629</v>
      </c>
      <c r="E16" s="166"/>
      <c r="F16" s="167"/>
      <c r="G16" s="47" t="s">
        <v>4</v>
      </c>
      <c r="H16" s="67">
        <f>D16-'１１月'!D16</f>
        <v>16</v>
      </c>
      <c r="I16" s="48" t="s">
        <v>5</v>
      </c>
      <c r="J16" s="34" t="str">
        <f>IF(H16=0,"",IF(H16&gt;0,"↑","↓"))</f>
        <v>↑</v>
      </c>
      <c r="L16" s="173" t="s">
        <v>117</v>
      </c>
      <c r="M16" s="105">
        <v>2714</v>
      </c>
      <c r="N16" s="107">
        <v>2620</v>
      </c>
      <c r="O16" s="58"/>
      <c r="P16" s="110">
        <v>2050</v>
      </c>
      <c r="Q16" s="56"/>
      <c r="S16" s="184"/>
      <c r="T16" s="171">
        <f>T15+U15</f>
        <v>914</v>
      </c>
      <c r="U16" s="172"/>
      <c r="V16" s="109"/>
      <c r="W16" s="171">
        <f>W15+X15</f>
        <v>14</v>
      </c>
      <c r="X16" s="172"/>
      <c r="Y16" s="109"/>
      <c r="Z16" s="171">
        <f>SUM(Z15:AA15)</f>
        <v>928</v>
      </c>
      <c r="AA16" s="172"/>
      <c r="AB16" s="141"/>
    </row>
    <row r="17" spans="2:28" ht="15" customHeight="1">
      <c r="B17" s="112" t="s">
        <v>2</v>
      </c>
      <c r="C17" s="113"/>
      <c r="D17" s="165">
        <v>559</v>
      </c>
      <c r="E17" s="166"/>
      <c r="F17" s="167"/>
      <c r="G17" s="47" t="s">
        <v>4</v>
      </c>
      <c r="H17" s="69">
        <f>D17-'１１月'!D17</f>
        <v>18</v>
      </c>
      <c r="I17" s="48" t="s">
        <v>5</v>
      </c>
      <c r="J17" s="34" t="str">
        <f>IF(H17=0,"",IF(H17&gt;0,"↑","↓"))</f>
        <v>↑</v>
      </c>
      <c r="L17" s="174"/>
      <c r="M17" s="171">
        <f>M16+N16</f>
        <v>5334</v>
      </c>
      <c r="N17" s="172"/>
      <c r="O17" s="31" t="s">
        <v>4</v>
      </c>
      <c r="P17" s="109"/>
      <c r="Q17" s="50" t="s">
        <v>5</v>
      </c>
      <c r="S17" s="183" t="s">
        <v>259</v>
      </c>
      <c r="T17" s="105">
        <v>1692</v>
      </c>
      <c r="U17" s="107">
        <v>1535</v>
      </c>
      <c r="V17" s="110">
        <v>1275</v>
      </c>
      <c r="W17" s="105">
        <v>7</v>
      </c>
      <c r="X17" s="107">
        <v>19</v>
      </c>
      <c r="Y17" s="110">
        <v>22</v>
      </c>
      <c r="Z17" s="105">
        <f>T17+W17</f>
        <v>1699</v>
      </c>
      <c r="AA17" s="107">
        <f>U17+X17</f>
        <v>1554</v>
      </c>
      <c r="AB17" s="142">
        <v>1281</v>
      </c>
    </row>
    <row r="18" spans="2:28" ht="15" customHeight="1" thickBot="1">
      <c r="B18" s="114" t="s">
        <v>3</v>
      </c>
      <c r="C18" s="115"/>
      <c r="D18" s="168">
        <v>737</v>
      </c>
      <c r="E18" s="169"/>
      <c r="F18" s="170"/>
      <c r="G18" s="53" t="s">
        <v>4</v>
      </c>
      <c r="H18" s="70">
        <f>D18-'１１月'!D18</f>
        <v>34</v>
      </c>
      <c r="I18" s="54" t="s">
        <v>5</v>
      </c>
      <c r="J18" s="34" t="str">
        <f>IF(H18=0,"",IF(H18&gt;0,"↑","↓"))</f>
        <v>↑</v>
      </c>
      <c r="L18" s="173" t="s">
        <v>118</v>
      </c>
      <c r="M18" s="105">
        <v>2958</v>
      </c>
      <c r="N18" s="107">
        <v>2826</v>
      </c>
      <c r="O18" s="58"/>
      <c r="P18" s="110">
        <v>2275</v>
      </c>
      <c r="Q18" s="56"/>
      <c r="S18" s="184"/>
      <c r="T18" s="171">
        <f>T17+U17</f>
        <v>3227</v>
      </c>
      <c r="U18" s="172"/>
      <c r="V18" s="109"/>
      <c r="W18" s="171">
        <f>W17+X17</f>
        <v>26</v>
      </c>
      <c r="X18" s="172"/>
      <c r="Y18" s="109"/>
      <c r="Z18" s="171">
        <f>SUM(Z17:AA17)</f>
        <v>3253</v>
      </c>
      <c r="AA18" s="172"/>
      <c r="AB18" s="141"/>
    </row>
    <row r="19" spans="12:28" ht="15" customHeight="1">
      <c r="L19" s="174"/>
      <c r="M19" s="171">
        <f>M18+N18</f>
        <v>5784</v>
      </c>
      <c r="N19" s="172"/>
      <c r="O19" s="31" t="s">
        <v>4</v>
      </c>
      <c r="P19" s="109"/>
      <c r="Q19" s="50" t="s">
        <v>5</v>
      </c>
      <c r="S19" s="183" t="s">
        <v>260</v>
      </c>
      <c r="T19" s="105">
        <v>4753</v>
      </c>
      <c r="U19" s="107">
        <v>4658</v>
      </c>
      <c r="V19" s="110">
        <v>3538</v>
      </c>
      <c r="W19" s="105">
        <v>171</v>
      </c>
      <c r="X19" s="107">
        <v>116</v>
      </c>
      <c r="Y19" s="110">
        <v>188</v>
      </c>
      <c r="Z19" s="105">
        <f>T19+W19</f>
        <v>4924</v>
      </c>
      <c r="AA19" s="107">
        <f>U19+X19</f>
        <v>4774</v>
      </c>
      <c r="AB19" s="142">
        <v>3690</v>
      </c>
    </row>
    <row r="20" spans="2:28" ht="15" customHeight="1">
      <c r="B20" s="85" t="s">
        <v>7</v>
      </c>
      <c r="C20" s="44"/>
      <c r="H20" s="63"/>
      <c r="L20" s="173" t="s">
        <v>119</v>
      </c>
      <c r="M20" s="105">
        <v>77</v>
      </c>
      <c r="N20" s="107">
        <v>85</v>
      </c>
      <c r="O20" s="58"/>
      <c r="P20" s="110">
        <v>50</v>
      </c>
      <c r="Q20" s="56"/>
      <c r="S20" s="184"/>
      <c r="T20" s="171">
        <f>T19+U19</f>
        <v>9411</v>
      </c>
      <c r="U20" s="172"/>
      <c r="V20" s="109"/>
      <c r="W20" s="171">
        <f>W19+X19</f>
        <v>287</v>
      </c>
      <c r="X20" s="172"/>
      <c r="Y20" s="109"/>
      <c r="Z20" s="171">
        <f>SUM(Z19:AA19)</f>
        <v>9698</v>
      </c>
      <c r="AA20" s="172"/>
      <c r="AB20" s="141"/>
    </row>
    <row r="21" spans="3:28" ht="15" customHeight="1" thickBot="1">
      <c r="C21" s="44"/>
      <c r="H21" s="63"/>
      <c r="L21" s="174"/>
      <c r="M21" s="171">
        <f>M20+N20</f>
        <v>162</v>
      </c>
      <c r="N21" s="172"/>
      <c r="O21" s="31" t="s">
        <v>4</v>
      </c>
      <c r="P21" s="109"/>
      <c r="Q21" s="50" t="s">
        <v>5</v>
      </c>
      <c r="S21" s="183" t="s">
        <v>120</v>
      </c>
      <c r="T21" s="105">
        <v>1453</v>
      </c>
      <c r="U21" s="107">
        <v>1369</v>
      </c>
      <c r="V21" s="110">
        <v>1044</v>
      </c>
      <c r="W21" s="105">
        <v>53</v>
      </c>
      <c r="X21" s="107">
        <v>57</v>
      </c>
      <c r="Y21" s="110">
        <v>75</v>
      </c>
      <c r="Z21" s="105">
        <f>T21+W21</f>
        <v>1506</v>
      </c>
      <c r="AA21" s="107">
        <f>U21+X21</f>
        <v>1426</v>
      </c>
      <c r="AB21" s="142">
        <v>1107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73" t="s">
        <v>120</v>
      </c>
      <c r="M22" s="105">
        <v>1499</v>
      </c>
      <c r="N22" s="107">
        <v>1423</v>
      </c>
      <c r="O22" s="58"/>
      <c r="P22" s="110">
        <v>1104</v>
      </c>
      <c r="Q22" s="56"/>
      <c r="S22" s="184"/>
      <c r="T22" s="171">
        <f>T21+U21</f>
        <v>2822</v>
      </c>
      <c r="U22" s="172"/>
      <c r="V22" s="109"/>
      <c r="W22" s="171">
        <f>W21+X21</f>
        <v>110</v>
      </c>
      <c r="X22" s="172"/>
      <c r="Y22" s="109"/>
      <c r="Z22" s="171">
        <f>SUM(Z21:AA21)</f>
        <v>2932</v>
      </c>
      <c r="AA22" s="172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aca="true" t="shared" si="1" ref="D23:D29">D32+D41</f>
        <v>21</v>
      </c>
      <c r="E23" s="92">
        <f t="shared" si="0"/>
        <v>19</v>
      </c>
      <c r="F23" s="93">
        <f>SUM(D23:E23)</f>
        <v>40</v>
      </c>
      <c r="G23" s="47" t="s">
        <v>4</v>
      </c>
      <c r="H23" s="68">
        <f>F23-'１１月'!F23</f>
        <v>8</v>
      </c>
      <c r="I23" s="48" t="s">
        <v>5</v>
      </c>
      <c r="J23" s="34" t="str">
        <f aca="true" t="shared" si="2" ref="J23:J29">IF(H23=0,"",IF(H23&gt;0,"↑","↓"))</f>
        <v>↑</v>
      </c>
      <c r="L23" s="174"/>
      <c r="M23" s="171">
        <f>M22+N22</f>
        <v>2922</v>
      </c>
      <c r="N23" s="172"/>
      <c r="O23" s="31" t="s">
        <v>4</v>
      </c>
      <c r="P23" s="109"/>
      <c r="Q23" s="50" t="s">
        <v>5</v>
      </c>
      <c r="S23" s="183" t="s">
        <v>121</v>
      </c>
      <c r="T23" s="105">
        <v>456</v>
      </c>
      <c r="U23" s="107">
        <v>450</v>
      </c>
      <c r="V23" s="110">
        <v>284</v>
      </c>
      <c r="W23" s="105">
        <v>1</v>
      </c>
      <c r="X23" s="107">
        <v>1</v>
      </c>
      <c r="Y23" s="110">
        <v>2</v>
      </c>
      <c r="Z23" s="105">
        <f>T23+W23</f>
        <v>457</v>
      </c>
      <c r="AA23" s="107">
        <f>U23+X23</f>
        <v>451</v>
      </c>
      <c r="AB23" s="142">
        <v>284</v>
      </c>
    </row>
    <row r="24" spans="2:28" ht="15" customHeight="1">
      <c r="B24" s="13" t="s">
        <v>10</v>
      </c>
      <c r="C24" s="92">
        <f t="shared" si="0"/>
        <v>8</v>
      </c>
      <c r="D24" s="92">
        <f t="shared" si="1"/>
        <v>13</v>
      </c>
      <c r="E24" s="92">
        <f t="shared" si="0"/>
        <v>12</v>
      </c>
      <c r="F24" s="93">
        <f aca="true" t="shared" si="3" ref="F24:F29">SUM(D24:E24)</f>
        <v>25</v>
      </c>
      <c r="G24" s="47" t="s">
        <v>4</v>
      </c>
      <c r="H24" s="68">
        <f>F24-'１１月'!F24</f>
        <v>-4</v>
      </c>
      <c r="I24" s="48" t="s">
        <v>5</v>
      </c>
      <c r="J24" s="34" t="str">
        <f t="shared" si="2"/>
        <v>↓</v>
      </c>
      <c r="L24" s="173" t="s">
        <v>121</v>
      </c>
      <c r="M24" s="105">
        <v>454</v>
      </c>
      <c r="N24" s="107">
        <v>449</v>
      </c>
      <c r="O24" s="58"/>
      <c r="P24" s="110">
        <v>282</v>
      </c>
      <c r="Q24" s="56"/>
      <c r="S24" s="184"/>
      <c r="T24" s="171">
        <f>T23+U23</f>
        <v>906</v>
      </c>
      <c r="U24" s="172"/>
      <c r="V24" s="109"/>
      <c r="W24" s="171">
        <f>W23+X23</f>
        <v>2</v>
      </c>
      <c r="X24" s="172"/>
      <c r="Y24" s="109"/>
      <c r="Z24" s="171">
        <f>SUM(Z23:AA23)</f>
        <v>908</v>
      </c>
      <c r="AA24" s="172"/>
      <c r="AB24" s="141"/>
    </row>
    <row r="25" spans="2:28" ht="15" customHeight="1">
      <c r="B25" s="13" t="s">
        <v>11</v>
      </c>
      <c r="C25" s="92">
        <f t="shared" si="0"/>
        <v>129</v>
      </c>
      <c r="D25" s="92">
        <f t="shared" si="1"/>
        <v>101</v>
      </c>
      <c r="E25" s="92">
        <f t="shared" si="0"/>
        <v>93</v>
      </c>
      <c r="F25" s="93">
        <f t="shared" si="3"/>
        <v>194</v>
      </c>
      <c r="G25" s="47" t="s">
        <v>4</v>
      </c>
      <c r="H25" s="68">
        <f>F25-'１１月'!F25</f>
        <v>12</v>
      </c>
      <c r="I25" s="48" t="s">
        <v>5</v>
      </c>
      <c r="J25" s="34" t="str">
        <f t="shared" si="2"/>
        <v>↑</v>
      </c>
      <c r="L25" s="174"/>
      <c r="M25" s="171">
        <f>M24+N24</f>
        <v>903</v>
      </c>
      <c r="N25" s="172"/>
      <c r="O25" s="31" t="s">
        <v>4</v>
      </c>
      <c r="P25" s="109"/>
      <c r="Q25" s="50" t="s">
        <v>5</v>
      </c>
      <c r="S25" s="183" t="s">
        <v>122</v>
      </c>
      <c r="T25" s="105">
        <v>1966</v>
      </c>
      <c r="U25" s="107">
        <v>1850</v>
      </c>
      <c r="V25" s="110">
        <v>1666</v>
      </c>
      <c r="W25" s="105">
        <v>145</v>
      </c>
      <c r="X25" s="107">
        <v>82</v>
      </c>
      <c r="Y25" s="110">
        <v>187</v>
      </c>
      <c r="Z25" s="105">
        <f>T25+W25</f>
        <v>2111</v>
      </c>
      <c r="AA25" s="107">
        <f>U25+X25</f>
        <v>1932</v>
      </c>
      <c r="AB25" s="142">
        <v>1834</v>
      </c>
    </row>
    <row r="26" spans="2:28" ht="15" customHeight="1">
      <c r="B26" s="13" t="s">
        <v>12</v>
      </c>
      <c r="C26" s="92">
        <f t="shared" si="0"/>
        <v>72</v>
      </c>
      <c r="D26" s="92">
        <f t="shared" si="1"/>
        <v>74</v>
      </c>
      <c r="E26" s="92">
        <f t="shared" si="0"/>
        <v>57</v>
      </c>
      <c r="F26" s="93">
        <f t="shared" si="3"/>
        <v>131</v>
      </c>
      <c r="G26" s="47" t="s">
        <v>4</v>
      </c>
      <c r="H26" s="68">
        <f>F26-'１１月'!F26</f>
        <v>-12</v>
      </c>
      <c r="I26" s="48" t="s">
        <v>5</v>
      </c>
      <c r="J26" s="34" t="str">
        <f t="shared" si="2"/>
        <v>↓</v>
      </c>
      <c r="L26" s="173" t="s">
        <v>122</v>
      </c>
      <c r="M26" s="105">
        <v>2007</v>
      </c>
      <c r="N26" s="107">
        <v>1803</v>
      </c>
      <c r="O26" s="58"/>
      <c r="P26" s="110">
        <v>1734</v>
      </c>
      <c r="Q26" s="56"/>
      <c r="S26" s="184"/>
      <c r="T26" s="171">
        <f>T25+U25</f>
        <v>3816</v>
      </c>
      <c r="U26" s="172"/>
      <c r="V26" s="109"/>
      <c r="W26" s="171">
        <f>W25+X25</f>
        <v>227</v>
      </c>
      <c r="X26" s="172"/>
      <c r="Y26" s="109"/>
      <c r="Z26" s="171">
        <f>SUM(Z25:AA25)</f>
        <v>4043</v>
      </c>
      <c r="AA26" s="172"/>
      <c r="AB26" s="141"/>
    </row>
    <row r="27" spans="2:28" ht="15" customHeight="1">
      <c r="B27" s="13" t="s">
        <v>13</v>
      </c>
      <c r="C27" s="92">
        <f t="shared" si="0"/>
        <v>9</v>
      </c>
      <c r="D27" s="92">
        <f t="shared" si="1"/>
        <v>1</v>
      </c>
      <c r="E27" s="92">
        <f t="shared" si="0"/>
        <v>0</v>
      </c>
      <c r="F27" s="93">
        <f t="shared" si="3"/>
        <v>1</v>
      </c>
      <c r="G27" s="47" t="s">
        <v>4</v>
      </c>
      <c r="H27" s="68">
        <f>F27-'１１月'!F27</f>
        <v>0</v>
      </c>
      <c r="I27" s="48" t="s">
        <v>5</v>
      </c>
      <c r="J27" s="34">
        <f t="shared" si="2"/>
      </c>
      <c r="L27" s="174"/>
      <c r="M27" s="171">
        <f>M26+N26</f>
        <v>3810</v>
      </c>
      <c r="N27" s="172"/>
      <c r="O27" s="31" t="s">
        <v>4</v>
      </c>
      <c r="P27" s="109"/>
      <c r="Q27" s="50" t="s">
        <v>5</v>
      </c>
      <c r="S27" s="183" t="s">
        <v>155</v>
      </c>
      <c r="T27" s="105">
        <v>2731</v>
      </c>
      <c r="U27" s="107">
        <v>2762</v>
      </c>
      <c r="V27" s="110">
        <v>2019</v>
      </c>
      <c r="W27" s="105">
        <v>51</v>
      </c>
      <c r="X27" s="107">
        <v>117</v>
      </c>
      <c r="Y27" s="110">
        <v>126</v>
      </c>
      <c r="Z27" s="105">
        <f>T27+W27</f>
        <v>2782</v>
      </c>
      <c r="AA27" s="107">
        <f>U27+X27</f>
        <v>2879</v>
      </c>
      <c r="AB27" s="142">
        <v>2126</v>
      </c>
    </row>
    <row r="28" spans="2:28" ht="15" customHeight="1" thickBot="1">
      <c r="B28" s="14" t="s">
        <v>14</v>
      </c>
      <c r="C28" s="94">
        <f t="shared" si="0"/>
        <v>14</v>
      </c>
      <c r="D28" s="94">
        <f t="shared" si="1"/>
        <v>3</v>
      </c>
      <c r="E28" s="94">
        <f t="shared" si="0"/>
        <v>5</v>
      </c>
      <c r="F28" s="95">
        <f t="shared" si="3"/>
        <v>8</v>
      </c>
      <c r="G28" s="57" t="s">
        <v>4</v>
      </c>
      <c r="H28" s="71">
        <f>F28-'１１月'!F28</f>
        <v>-2</v>
      </c>
      <c r="I28" s="51" t="s">
        <v>5</v>
      </c>
      <c r="J28" s="34" t="str">
        <f t="shared" si="2"/>
        <v>↓</v>
      </c>
      <c r="L28" s="173" t="s">
        <v>123</v>
      </c>
      <c r="M28" s="105">
        <v>337</v>
      </c>
      <c r="N28" s="107">
        <v>312</v>
      </c>
      <c r="O28" s="58"/>
      <c r="P28" s="110">
        <v>287</v>
      </c>
      <c r="Q28" s="56"/>
      <c r="S28" s="184"/>
      <c r="T28" s="171">
        <f>T27+U27</f>
        <v>5493</v>
      </c>
      <c r="U28" s="172"/>
      <c r="V28" s="109"/>
      <c r="W28" s="171">
        <f>W27+X27</f>
        <v>168</v>
      </c>
      <c r="X28" s="172"/>
      <c r="Y28" s="109"/>
      <c r="Z28" s="171">
        <f>SUM(Z27:AA27)</f>
        <v>5661</v>
      </c>
      <c r="AA28" s="172"/>
      <c r="AB28" s="141"/>
    </row>
    <row r="29" spans="2:28" ht="15" customHeight="1" thickBot="1">
      <c r="B29" s="15" t="s">
        <v>15</v>
      </c>
      <c r="C29" s="96">
        <f t="shared" si="0"/>
        <v>44</v>
      </c>
      <c r="D29" s="96">
        <f t="shared" si="1"/>
        <v>33</v>
      </c>
      <c r="E29" s="96">
        <f t="shared" si="0"/>
        <v>38</v>
      </c>
      <c r="F29" s="97">
        <f t="shared" si="3"/>
        <v>71</v>
      </c>
      <c r="G29" s="59" t="s">
        <v>4</v>
      </c>
      <c r="H29" s="72">
        <f>F29-'１１月'!F29</f>
        <v>38</v>
      </c>
      <c r="I29" s="60" t="s">
        <v>5</v>
      </c>
      <c r="J29" s="34" t="str">
        <f t="shared" si="2"/>
        <v>↑</v>
      </c>
      <c r="L29" s="174"/>
      <c r="M29" s="171">
        <f>M28+N28</f>
        <v>649</v>
      </c>
      <c r="N29" s="172"/>
      <c r="O29" s="31" t="s">
        <v>4</v>
      </c>
      <c r="P29" s="145"/>
      <c r="Q29" s="50" t="s">
        <v>5</v>
      </c>
      <c r="S29" s="183" t="s">
        <v>127</v>
      </c>
      <c r="T29" s="105">
        <v>1014</v>
      </c>
      <c r="U29" s="107">
        <v>1030</v>
      </c>
      <c r="V29" s="110">
        <v>672</v>
      </c>
      <c r="W29" s="105">
        <v>4</v>
      </c>
      <c r="X29" s="107">
        <v>6</v>
      </c>
      <c r="Y29" s="110">
        <v>10</v>
      </c>
      <c r="Z29" s="105">
        <f>T29+W29</f>
        <v>1018</v>
      </c>
      <c r="AA29" s="107">
        <f>U29+X29</f>
        <v>1036</v>
      </c>
      <c r="AB29" s="142">
        <v>679</v>
      </c>
    </row>
    <row r="30" spans="2:28" ht="15" customHeight="1" thickBot="1">
      <c r="B30" s="10"/>
      <c r="C30" s="44"/>
      <c r="H30" s="63"/>
      <c r="L30" s="173" t="s">
        <v>124</v>
      </c>
      <c r="M30" s="105">
        <v>1153</v>
      </c>
      <c r="N30" s="107">
        <v>1180</v>
      </c>
      <c r="O30" s="58"/>
      <c r="P30" s="110">
        <v>950</v>
      </c>
      <c r="Q30" s="56"/>
      <c r="S30" s="184"/>
      <c r="T30" s="171">
        <f>T29+U29</f>
        <v>2044</v>
      </c>
      <c r="U30" s="172"/>
      <c r="V30" s="109"/>
      <c r="W30" s="171">
        <f>W29+X29</f>
        <v>10</v>
      </c>
      <c r="X30" s="172"/>
      <c r="Y30" s="109"/>
      <c r="Z30" s="171">
        <f>SUM(Z29:AA29)</f>
        <v>2054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4"/>
      <c r="M31" s="171">
        <f>M30+N30</f>
        <v>2333</v>
      </c>
      <c r="N31" s="172"/>
      <c r="O31" s="31" t="s">
        <v>4</v>
      </c>
      <c r="P31" s="109"/>
      <c r="Q31" s="50" t="s">
        <v>5</v>
      </c>
      <c r="S31" s="183" t="s">
        <v>128</v>
      </c>
      <c r="T31" s="105">
        <v>150</v>
      </c>
      <c r="U31" s="107">
        <v>142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150</v>
      </c>
      <c r="AA31" s="107">
        <f>U31+X31</f>
        <v>142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20</v>
      </c>
      <c r="E32" s="103">
        <v>18</v>
      </c>
      <c r="F32" s="93">
        <f>SUM(D32:E32)</f>
        <v>38</v>
      </c>
      <c r="G32" s="47" t="s">
        <v>4</v>
      </c>
      <c r="H32" s="68">
        <f>F32-'１１月'!F32</f>
        <v>7</v>
      </c>
      <c r="I32" s="48" t="s">
        <v>5</v>
      </c>
      <c r="J32" s="34" t="str">
        <f aca="true" t="shared" si="4" ref="J32:J38">IF(H32=0,"",IF(H32&gt;0,"↑","↓"))</f>
        <v>↑</v>
      </c>
      <c r="L32" s="173" t="s">
        <v>125</v>
      </c>
      <c r="M32" s="105">
        <v>1266</v>
      </c>
      <c r="N32" s="107">
        <v>1333</v>
      </c>
      <c r="O32" s="58"/>
      <c r="P32" s="110">
        <v>907</v>
      </c>
      <c r="Q32" s="56"/>
      <c r="S32" s="184"/>
      <c r="T32" s="171">
        <f>T31+U31</f>
        <v>292</v>
      </c>
      <c r="U32" s="172"/>
      <c r="V32" s="109"/>
      <c r="W32" s="171">
        <f>W31+X31</f>
        <v>0</v>
      </c>
      <c r="X32" s="172"/>
      <c r="Y32" s="109"/>
      <c r="Z32" s="171">
        <f>SUM(Z31:AA31)</f>
        <v>292</v>
      </c>
      <c r="AA32" s="172"/>
      <c r="AB32" s="141"/>
    </row>
    <row r="33" spans="2:28" ht="15" customHeight="1">
      <c r="B33" s="13" t="s">
        <v>10</v>
      </c>
      <c r="C33" s="103">
        <v>8</v>
      </c>
      <c r="D33" s="103">
        <v>13</v>
      </c>
      <c r="E33" s="103">
        <v>12</v>
      </c>
      <c r="F33" s="93">
        <f aca="true" t="shared" si="5" ref="F33:F38">SUM(D33:E33)</f>
        <v>25</v>
      </c>
      <c r="G33" s="47" t="s">
        <v>4</v>
      </c>
      <c r="H33" s="68">
        <f>F33-'１１月'!F33</f>
        <v>-4</v>
      </c>
      <c r="I33" s="48" t="s">
        <v>5</v>
      </c>
      <c r="J33" s="34" t="str">
        <f t="shared" si="4"/>
        <v>↓</v>
      </c>
      <c r="L33" s="174"/>
      <c r="M33" s="171">
        <f>M32+N32</f>
        <v>2599</v>
      </c>
      <c r="N33" s="172"/>
      <c r="O33" s="31" t="s">
        <v>4</v>
      </c>
      <c r="P33" s="109"/>
      <c r="Q33" s="50" t="s">
        <v>5</v>
      </c>
      <c r="S33" s="183" t="s">
        <v>129</v>
      </c>
      <c r="T33" s="105">
        <v>182</v>
      </c>
      <c r="U33" s="107">
        <v>194</v>
      </c>
      <c r="V33" s="110">
        <v>107</v>
      </c>
      <c r="W33" s="105">
        <v>7</v>
      </c>
      <c r="X33" s="107">
        <v>5</v>
      </c>
      <c r="Y33" s="110">
        <v>12</v>
      </c>
      <c r="Z33" s="105">
        <f>T33+W33</f>
        <v>189</v>
      </c>
      <c r="AA33" s="107">
        <f>U33+X33</f>
        <v>199</v>
      </c>
      <c r="AB33" s="142">
        <v>119</v>
      </c>
    </row>
    <row r="34" spans="2:28" ht="15" customHeight="1">
      <c r="B34" s="13" t="s">
        <v>11</v>
      </c>
      <c r="C34" s="103">
        <v>70</v>
      </c>
      <c r="D34" s="103">
        <v>64</v>
      </c>
      <c r="E34" s="103">
        <v>60</v>
      </c>
      <c r="F34" s="93">
        <f t="shared" si="5"/>
        <v>124</v>
      </c>
      <c r="G34" s="47" t="s">
        <v>4</v>
      </c>
      <c r="H34" s="68">
        <f>F34-'１１月'!F34</f>
        <v>-10</v>
      </c>
      <c r="I34" s="48" t="s">
        <v>5</v>
      </c>
      <c r="J34" s="34" t="str">
        <f t="shared" si="4"/>
        <v>↓</v>
      </c>
      <c r="L34" s="173" t="s">
        <v>126</v>
      </c>
      <c r="M34" s="105">
        <v>363</v>
      </c>
      <c r="N34" s="107">
        <v>366</v>
      </c>
      <c r="O34" s="58"/>
      <c r="P34" s="110">
        <v>269</v>
      </c>
      <c r="Q34" s="56"/>
      <c r="S34" s="184"/>
      <c r="T34" s="171">
        <f>T33+U33</f>
        <v>376</v>
      </c>
      <c r="U34" s="172"/>
      <c r="V34" s="109"/>
      <c r="W34" s="171">
        <f>W33+X33</f>
        <v>12</v>
      </c>
      <c r="X34" s="172"/>
      <c r="Y34" s="109"/>
      <c r="Z34" s="171">
        <f>SUM(Z33:AA33)</f>
        <v>388</v>
      </c>
      <c r="AA34" s="172"/>
      <c r="AB34" s="141"/>
    </row>
    <row r="35" spans="2:28" ht="15" customHeight="1">
      <c r="B35" s="13" t="s">
        <v>12</v>
      </c>
      <c r="C35" s="103">
        <v>52</v>
      </c>
      <c r="D35" s="103">
        <v>55</v>
      </c>
      <c r="E35" s="103">
        <v>46</v>
      </c>
      <c r="F35" s="93">
        <f t="shared" si="5"/>
        <v>101</v>
      </c>
      <c r="G35" s="47" t="s">
        <v>4</v>
      </c>
      <c r="H35" s="68">
        <f>F35-'１１月'!F35</f>
        <v>-15</v>
      </c>
      <c r="I35" s="48" t="s">
        <v>5</v>
      </c>
      <c r="J35" s="34" t="str">
        <f t="shared" si="4"/>
        <v>↓</v>
      </c>
      <c r="L35" s="174"/>
      <c r="M35" s="171">
        <f>M34+N34</f>
        <v>729</v>
      </c>
      <c r="N35" s="172"/>
      <c r="O35" s="31" t="s">
        <v>4</v>
      </c>
      <c r="P35" s="109"/>
      <c r="Q35" s="50" t="s">
        <v>5</v>
      </c>
      <c r="S35" s="183" t="s">
        <v>130</v>
      </c>
      <c r="T35" s="105">
        <v>882</v>
      </c>
      <c r="U35" s="107">
        <v>867</v>
      </c>
      <c r="V35" s="110">
        <v>616</v>
      </c>
      <c r="W35" s="105">
        <v>130</v>
      </c>
      <c r="X35" s="107">
        <v>97</v>
      </c>
      <c r="Y35" s="110">
        <v>139</v>
      </c>
      <c r="Z35" s="105">
        <f>T35+W35</f>
        <v>1012</v>
      </c>
      <c r="AA35" s="107">
        <f>U35+X35</f>
        <v>964</v>
      </c>
      <c r="AB35" s="142">
        <v>742</v>
      </c>
    </row>
    <row r="36" spans="2:28" ht="15" customHeight="1">
      <c r="B36" s="13" t="s">
        <v>13</v>
      </c>
      <c r="C36" s="103">
        <v>7</v>
      </c>
      <c r="D36" s="103">
        <v>1</v>
      </c>
      <c r="E36" s="103">
        <v>0</v>
      </c>
      <c r="F36" s="93">
        <f t="shared" si="5"/>
        <v>1</v>
      </c>
      <c r="G36" s="47" t="s">
        <v>4</v>
      </c>
      <c r="H36" s="68">
        <f>F36-'１１月'!F36</f>
        <v>0</v>
      </c>
      <c r="I36" s="48" t="s">
        <v>5</v>
      </c>
      <c r="J36" s="34">
        <f t="shared" si="4"/>
      </c>
      <c r="L36" s="173" t="s">
        <v>127</v>
      </c>
      <c r="M36" s="105">
        <v>1018</v>
      </c>
      <c r="N36" s="107">
        <v>1036</v>
      </c>
      <c r="O36" s="58"/>
      <c r="P36" s="110">
        <v>679</v>
      </c>
      <c r="Q36" s="56"/>
      <c r="S36" s="184"/>
      <c r="T36" s="171">
        <f>T35+U35</f>
        <v>1749</v>
      </c>
      <c r="U36" s="172"/>
      <c r="V36" s="109"/>
      <c r="W36" s="171">
        <f>W35+X35</f>
        <v>227</v>
      </c>
      <c r="X36" s="172"/>
      <c r="Y36" s="109"/>
      <c r="Z36" s="171">
        <f>SUM(Z35:AA35)</f>
        <v>1976</v>
      </c>
      <c r="AA36" s="172"/>
      <c r="AB36" s="141"/>
    </row>
    <row r="37" spans="2:28" ht="15" customHeight="1" thickBot="1">
      <c r="B37" s="14" t="s">
        <v>14</v>
      </c>
      <c r="C37" s="104">
        <v>7</v>
      </c>
      <c r="D37" s="104">
        <v>0</v>
      </c>
      <c r="E37" s="104">
        <v>0</v>
      </c>
      <c r="F37" s="95">
        <f t="shared" si="5"/>
        <v>0</v>
      </c>
      <c r="G37" s="57" t="s">
        <v>4</v>
      </c>
      <c r="H37" s="71">
        <f>F37-'１１月'!F37</f>
        <v>0</v>
      </c>
      <c r="I37" s="51" t="s">
        <v>5</v>
      </c>
      <c r="J37" s="34">
        <f t="shared" si="4"/>
      </c>
      <c r="L37" s="174"/>
      <c r="M37" s="171">
        <f>M36+N36</f>
        <v>2054</v>
      </c>
      <c r="N37" s="172"/>
      <c r="O37" s="31" t="s">
        <v>4</v>
      </c>
      <c r="P37" s="109"/>
      <c r="Q37" s="50" t="s">
        <v>5</v>
      </c>
      <c r="S37" s="183" t="s">
        <v>156</v>
      </c>
      <c r="T37" s="105">
        <v>333</v>
      </c>
      <c r="U37" s="107">
        <v>342</v>
      </c>
      <c r="V37" s="110">
        <v>237</v>
      </c>
      <c r="W37" s="105">
        <v>6</v>
      </c>
      <c r="X37" s="107">
        <v>1</v>
      </c>
      <c r="Y37" s="110">
        <v>7</v>
      </c>
      <c r="Z37" s="105">
        <f>T37+W37</f>
        <v>339</v>
      </c>
      <c r="AA37" s="107">
        <f>U37+X37</f>
        <v>343</v>
      </c>
      <c r="AB37" s="142">
        <v>243</v>
      </c>
    </row>
    <row r="38" spans="2:28" ht="15" customHeight="1" thickBot="1">
      <c r="B38" s="15" t="s">
        <v>15</v>
      </c>
      <c r="C38" s="96">
        <v>10</v>
      </c>
      <c r="D38" s="96">
        <v>17</v>
      </c>
      <c r="E38" s="96">
        <v>20</v>
      </c>
      <c r="F38" s="97">
        <f t="shared" si="5"/>
        <v>37</v>
      </c>
      <c r="G38" s="61" t="s">
        <v>4</v>
      </c>
      <c r="H38" s="72">
        <f>F38-'１１月'!F38</f>
        <v>16</v>
      </c>
      <c r="I38" s="60" t="s">
        <v>5</v>
      </c>
      <c r="J38" s="34" t="str">
        <f t="shared" si="4"/>
        <v>↑</v>
      </c>
      <c r="L38" s="173" t="s">
        <v>128</v>
      </c>
      <c r="M38" s="105">
        <v>146</v>
      </c>
      <c r="N38" s="107">
        <v>139</v>
      </c>
      <c r="O38" s="58"/>
      <c r="P38" s="110">
        <v>90</v>
      </c>
      <c r="Q38" s="56"/>
      <c r="S38" s="184"/>
      <c r="T38" s="171">
        <f>T37+U37</f>
        <v>675</v>
      </c>
      <c r="U38" s="172"/>
      <c r="V38" s="109"/>
      <c r="W38" s="171">
        <f>W37+X37</f>
        <v>7</v>
      </c>
      <c r="X38" s="172"/>
      <c r="Y38" s="109"/>
      <c r="Z38" s="171">
        <f>SUM(Z37:AA37)</f>
        <v>682</v>
      </c>
      <c r="AA38" s="172"/>
      <c r="AB38" s="141"/>
    </row>
    <row r="39" spans="2:28" ht="15" customHeight="1" thickBot="1">
      <c r="B39" s="10"/>
      <c r="C39" s="44"/>
      <c r="H39" s="63"/>
      <c r="L39" s="174"/>
      <c r="M39" s="171">
        <f>M38+N38</f>
        <v>285</v>
      </c>
      <c r="N39" s="172"/>
      <c r="O39" s="31" t="s">
        <v>4</v>
      </c>
      <c r="P39" s="109"/>
      <c r="Q39" s="50" t="s">
        <v>5</v>
      </c>
      <c r="S39" s="183" t="s">
        <v>132</v>
      </c>
      <c r="T39" s="105">
        <v>185</v>
      </c>
      <c r="U39" s="107">
        <v>186</v>
      </c>
      <c r="V39" s="110">
        <v>114</v>
      </c>
      <c r="W39" s="105">
        <v>5</v>
      </c>
      <c r="X39" s="107">
        <v>0</v>
      </c>
      <c r="Y39" s="110">
        <v>5</v>
      </c>
      <c r="Z39" s="105">
        <f>T39+W39</f>
        <v>190</v>
      </c>
      <c r="AA39" s="107">
        <f>U39+X39</f>
        <v>186</v>
      </c>
      <c r="AB39" s="142">
        <v>119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73" t="s">
        <v>129</v>
      </c>
      <c r="M40" s="105">
        <v>189</v>
      </c>
      <c r="N40" s="107">
        <v>199</v>
      </c>
      <c r="O40" s="58"/>
      <c r="P40" s="110">
        <v>119</v>
      </c>
      <c r="Q40" s="56"/>
      <c r="S40" s="184"/>
      <c r="T40" s="171">
        <f>T39+U39</f>
        <v>371</v>
      </c>
      <c r="U40" s="172"/>
      <c r="V40" s="109"/>
      <c r="W40" s="171">
        <f>W39+X39</f>
        <v>5</v>
      </c>
      <c r="X40" s="172"/>
      <c r="Y40" s="109"/>
      <c r="Z40" s="171">
        <f>SUM(Z39:AA39)</f>
        <v>376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1</v>
      </c>
      <c r="F41" s="93">
        <f>SUM(D41:E41)</f>
        <v>2</v>
      </c>
      <c r="G41" s="47" t="s">
        <v>4</v>
      </c>
      <c r="H41" s="68">
        <f>F41-'１１月'!F41</f>
        <v>1</v>
      </c>
      <c r="I41" s="48" t="s">
        <v>5</v>
      </c>
      <c r="J41" s="34" t="str">
        <f aca="true" t="shared" si="6" ref="J41:J47">IF(H41=0,"",IF(H41&gt;0,"↑","↓"))</f>
        <v>↑</v>
      </c>
      <c r="L41" s="174"/>
      <c r="M41" s="171">
        <f>M40+N40</f>
        <v>388</v>
      </c>
      <c r="N41" s="172"/>
      <c r="O41" s="31" t="s">
        <v>4</v>
      </c>
      <c r="P41" s="109"/>
      <c r="Q41" s="50" t="s">
        <v>5</v>
      </c>
      <c r="S41" s="183" t="s">
        <v>133</v>
      </c>
      <c r="T41" s="105">
        <v>113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7" ref="F42:F47">SUM(D42:E42)</f>
        <v>0</v>
      </c>
      <c r="G42" s="47" t="s">
        <v>4</v>
      </c>
      <c r="H42" s="68">
        <f>F42-'１１月'!F42</f>
        <v>0</v>
      </c>
      <c r="I42" s="48" t="s">
        <v>5</v>
      </c>
      <c r="J42" s="34">
        <f t="shared" si="6"/>
      </c>
      <c r="L42" s="173" t="s">
        <v>130</v>
      </c>
      <c r="M42" s="105">
        <v>1012</v>
      </c>
      <c r="N42" s="107">
        <v>964</v>
      </c>
      <c r="O42" s="58"/>
      <c r="P42" s="110">
        <v>742</v>
      </c>
      <c r="Q42" s="56"/>
      <c r="S42" s="184"/>
      <c r="T42" s="171">
        <f>T41+U41</f>
        <v>209</v>
      </c>
      <c r="U42" s="172"/>
      <c r="V42" s="109"/>
      <c r="W42" s="171">
        <f>W41+X41</f>
        <v>0</v>
      </c>
      <c r="X42" s="172"/>
      <c r="Y42" s="109"/>
      <c r="Z42" s="171">
        <f>SUM(Z41:AA41)</f>
        <v>209</v>
      </c>
      <c r="AA42" s="172"/>
      <c r="AB42" s="141"/>
    </row>
    <row r="43" spans="2:28" ht="15" customHeight="1">
      <c r="B43" s="13" t="s">
        <v>11</v>
      </c>
      <c r="C43" s="103">
        <v>59</v>
      </c>
      <c r="D43" s="103">
        <v>37</v>
      </c>
      <c r="E43" s="103">
        <v>33</v>
      </c>
      <c r="F43" s="93">
        <f t="shared" si="7"/>
        <v>70</v>
      </c>
      <c r="G43" s="47" t="s">
        <v>4</v>
      </c>
      <c r="H43" s="68">
        <f>F43-'１１月'!F43</f>
        <v>22</v>
      </c>
      <c r="I43" s="48" t="s">
        <v>5</v>
      </c>
      <c r="J43" s="34" t="str">
        <f t="shared" si="6"/>
        <v>↑</v>
      </c>
      <c r="L43" s="174"/>
      <c r="M43" s="171">
        <f>M42+N42</f>
        <v>1976</v>
      </c>
      <c r="N43" s="172"/>
      <c r="O43" s="31" t="s">
        <v>4</v>
      </c>
      <c r="P43" s="109"/>
      <c r="Q43" s="50" t="s">
        <v>5</v>
      </c>
      <c r="S43" s="183" t="s">
        <v>134</v>
      </c>
      <c r="T43" s="98">
        <v>20637</v>
      </c>
      <c r="U43" s="99">
        <v>20075</v>
      </c>
      <c r="V43" s="100">
        <v>15073</v>
      </c>
      <c r="W43" s="98">
        <v>629</v>
      </c>
      <c r="X43" s="99">
        <v>559</v>
      </c>
      <c r="Y43" s="100">
        <v>851</v>
      </c>
      <c r="Z43" s="98">
        <f>Z7+Z9+Z11+Z13+Z15+Z17+Z19+Z21+Z23+Z25+Z27+Z29+Z31+Z33+Z35+Z37+Z39+Z41</f>
        <v>21266</v>
      </c>
      <c r="AA43" s="99">
        <f>AA7+AA9+AA11+AA13+AA15+AA17+AA19+AA21+AA23+AA25+AA27+AA29+AA31+AA33+AA35+AA37+AA39+AA41</f>
        <v>20634</v>
      </c>
      <c r="AB43" s="143">
        <v>15779</v>
      </c>
    </row>
    <row r="44" spans="2:28" ht="15" customHeight="1" thickBot="1">
      <c r="B44" s="13" t="s">
        <v>12</v>
      </c>
      <c r="C44" s="103">
        <v>20</v>
      </c>
      <c r="D44" s="103">
        <v>19</v>
      </c>
      <c r="E44" s="103">
        <v>11</v>
      </c>
      <c r="F44" s="93">
        <f t="shared" si="7"/>
        <v>30</v>
      </c>
      <c r="G44" s="47" t="s">
        <v>4</v>
      </c>
      <c r="H44" s="68">
        <f>F44-'１１月'!F44</f>
        <v>3</v>
      </c>
      <c r="I44" s="48" t="s">
        <v>5</v>
      </c>
      <c r="J44" s="34" t="str">
        <f t="shared" si="6"/>
        <v>↑</v>
      </c>
      <c r="L44" s="173" t="s">
        <v>131</v>
      </c>
      <c r="M44" s="105">
        <v>339</v>
      </c>
      <c r="N44" s="107">
        <v>343</v>
      </c>
      <c r="O44" s="58"/>
      <c r="P44" s="108">
        <v>243</v>
      </c>
      <c r="Q44" s="56"/>
      <c r="S44" s="195"/>
      <c r="T44" s="175">
        <f>T43+U43</f>
        <v>40712</v>
      </c>
      <c r="U44" s="176"/>
      <c r="V44" s="101"/>
      <c r="W44" s="175">
        <f>W43+X43</f>
        <v>1188</v>
      </c>
      <c r="X44" s="176"/>
      <c r="Y44" s="101"/>
      <c r="Z44" s="175">
        <f>SUM(Z43:AA43)</f>
        <v>41900</v>
      </c>
      <c r="AA44" s="176"/>
      <c r="AB44" s="144"/>
    </row>
    <row r="45" spans="2:17" ht="15" customHeight="1">
      <c r="B45" s="13" t="s">
        <v>13</v>
      </c>
      <c r="C45" s="103">
        <v>2</v>
      </c>
      <c r="D45" s="103">
        <v>0</v>
      </c>
      <c r="E45" s="103">
        <v>0</v>
      </c>
      <c r="F45" s="93">
        <f t="shared" si="7"/>
        <v>0</v>
      </c>
      <c r="G45" s="47" t="s">
        <v>4</v>
      </c>
      <c r="H45" s="68">
        <f>F45-'１１月'!F45</f>
        <v>0</v>
      </c>
      <c r="I45" s="48" t="s">
        <v>5</v>
      </c>
      <c r="J45" s="34">
        <f t="shared" si="6"/>
      </c>
      <c r="L45" s="174"/>
      <c r="M45" s="171">
        <f>M44+N44</f>
        <v>682</v>
      </c>
      <c r="N45" s="172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7</v>
      </c>
      <c r="D46" s="104">
        <v>3</v>
      </c>
      <c r="E46" s="104">
        <v>5</v>
      </c>
      <c r="F46" s="95">
        <f t="shared" si="7"/>
        <v>8</v>
      </c>
      <c r="G46" s="57" t="s">
        <v>4</v>
      </c>
      <c r="H46" s="71">
        <f>F46-'１１月'!F46</f>
        <v>-2</v>
      </c>
      <c r="I46" s="51" t="s">
        <v>5</v>
      </c>
      <c r="J46" s="34" t="str">
        <f t="shared" si="6"/>
        <v>↓</v>
      </c>
      <c r="L46" s="173" t="s">
        <v>132</v>
      </c>
      <c r="M46" s="105">
        <v>190</v>
      </c>
      <c r="N46" s="107">
        <v>186</v>
      </c>
      <c r="O46" s="58"/>
      <c r="P46" s="110">
        <v>119</v>
      </c>
      <c r="Q46" s="56"/>
      <c r="T46" s="196" t="s">
        <v>256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96">
        <v>34</v>
      </c>
      <c r="D47" s="96">
        <v>16</v>
      </c>
      <c r="E47" s="96">
        <v>18</v>
      </c>
      <c r="F47" s="97">
        <f t="shared" si="7"/>
        <v>34</v>
      </c>
      <c r="G47" s="61" t="s">
        <v>4</v>
      </c>
      <c r="H47" s="72">
        <f>F47-'１１月'!F47</f>
        <v>22</v>
      </c>
      <c r="I47" s="60" t="s">
        <v>5</v>
      </c>
      <c r="J47" s="34" t="str">
        <f t="shared" si="6"/>
        <v>↑</v>
      </c>
      <c r="L47" s="174"/>
      <c r="M47" s="171">
        <f>M46+N46</f>
        <v>376</v>
      </c>
      <c r="N47" s="172"/>
      <c r="O47" s="31" t="s">
        <v>4</v>
      </c>
      <c r="P47" s="109"/>
      <c r="Q47" s="50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3" t="s">
        <v>133</v>
      </c>
      <c r="M48" s="105">
        <v>113</v>
      </c>
      <c r="N48" s="107">
        <v>96</v>
      </c>
      <c r="O48" s="58"/>
      <c r="P48" s="110">
        <v>62</v>
      </c>
      <c r="Q48" s="56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4"/>
      <c r="M49" s="171">
        <f>M48+N48</f>
        <v>209</v>
      </c>
      <c r="N49" s="172"/>
      <c r="O49" s="31" t="s">
        <v>4</v>
      </c>
      <c r="P49" s="109"/>
      <c r="Q49" s="50" t="s">
        <v>5</v>
      </c>
      <c r="T49" s="196"/>
      <c r="U49" s="196"/>
      <c r="V49" s="196"/>
      <c r="W49" s="196"/>
      <c r="X49" s="196"/>
      <c r="Y49" s="196"/>
      <c r="Z49" s="196"/>
      <c r="AA49" s="196"/>
    </row>
    <row r="50" spans="12:17" ht="15" customHeight="1">
      <c r="L50" s="173" t="s">
        <v>135</v>
      </c>
      <c r="M50" s="105">
        <v>404</v>
      </c>
      <c r="N50" s="107">
        <v>387</v>
      </c>
      <c r="O50" s="58"/>
      <c r="P50" s="110">
        <v>220</v>
      </c>
      <c r="Q50" s="56"/>
    </row>
    <row r="51" spans="12:17" ht="15" customHeight="1">
      <c r="L51" s="174"/>
      <c r="M51" s="171">
        <f>M50+N50</f>
        <v>791</v>
      </c>
      <c r="N51" s="172"/>
      <c r="O51" s="31" t="s">
        <v>4</v>
      </c>
      <c r="P51" s="109"/>
      <c r="Q51" s="50" t="s">
        <v>5</v>
      </c>
    </row>
    <row r="52" spans="12:17" ht="15" customHeight="1">
      <c r="L52" s="173" t="s">
        <v>134</v>
      </c>
      <c r="M52" s="98">
        <v>21266</v>
      </c>
      <c r="N52" s="99">
        <v>20634</v>
      </c>
      <c r="O52" s="58"/>
      <c r="P52" s="148">
        <v>15779</v>
      </c>
      <c r="Q52" s="56"/>
    </row>
    <row r="53" spans="12:17" ht="15" customHeight="1" thickBot="1">
      <c r="L53" s="177"/>
      <c r="M53" s="175">
        <f>M52+N52</f>
        <v>41900</v>
      </c>
      <c r="N53" s="176"/>
      <c r="O53" s="62" t="s">
        <v>4</v>
      </c>
      <c r="P53" s="101"/>
      <c r="Q53" s="42" t="s">
        <v>5</v>
      </c>
    </row>
  </sheetData>
  <sheetProtection/>
  <mergeCells count="144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">
      <selection activeCell="M11" sqref="M11:N11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"平成"&amp;WIDECHAR('目次'!B3+1)&amp;"年１月１日の人口"</f>
        <v>平成３１年１月１日の人口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2">
        <f>D9+D15</f>
        <v>41947</v>
      </c>
      <c r="E3" s="163"/>
      <c r="F3" s="164"/>
      <c r="G3" s="45" t="s">
        <v>4</v>
      </c>
      <c r="H3" s="66">
        <f>D3-'１２月'!D3</f>
        <v>47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f>D10+D16</f>
        <v>21298</v>
      </c>
      <c r="E4" s="166"/>
      <c r="F4" s="167"/>
      <c r="G4" s="47" t="s">
        <v>4</v>
      </c>
      <c r="H4" s="67">
        <f>D4-'１２月'!D4</f>
        <v>32</v>
      </c>
      <c r="I4" s="48" t="s">
        <v>5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f>D11+D17</f>
        <v>20649</v>
      </c>
      <c r="E5" s="166"/>
      <c r="F5" s="167"/>
      <c r="G5" s="49" t="s">
        <v>4</v>
      </c>
      <c r="H5" s="69">
        <f>D5-'１２月'!D5</f>
        <v>15</v>
      </c>
      <c r="I5" s="50" t="s">
        <v>5</v>
      </c>
      <c r="J5" s="34" t="str">
        <f>IF(H5=0,"",IF(H5&gt;0,"↑","↓"))</f>
        <v>↑</v>
      </c>
      <c r="L5" s="179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15815</v>
      </c>
      <c r="E6" s="169"/>
      <c r="F6" s="170"/>
      <c r="G6" s="53" t="s">
        <v>4</v>
      </c>
      <c r="H6" s="70">
        <f>D6-'１２月'!D6</f>
        <v>36</v>
      </c>
      <c r="I6" s="54" t="s">
        <v>5</v>
      </c>
      <c r="J6" s="34" t="str">
        <f>IF(H6=0,"",IF(H6&gt;0,"↑","↓"))</f>
        <v>↑</v>
      </c>
      <c r="L6" s="173" t="s">
        <v>112</v>
      </c>
      <c r="M6" s="105">
        <v>129</v>
      </c>
      <c r="N6" s="106">
        <v>132</v>
      </c>
      <c r="O6" s="30"/>
      <c r="P6" s="108">
        <v>80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174"/>
      <c r="M7" s="171">
        <f>M6+N6</f>
        <v>261</v>
      </c>
      <c r="N7" s="172"/>
      <c r="O7" s="31" t="s">
        <v>4</v>
      </c>
      <c r="P7" s="109"/>
      <c r="Q7" s="50" t="s">
        <v>5</v>
      </c>
      <c r="S7" s="183" t="s">
        <v>112</v>
      </c>
      <c r="T7" s="105">
        <v>129</v>
      </c>
      <c r="U7" s="106">
        <v>131</v>
      </c>
      <c r="V7" s="108">
        <v>80</v>
      </c>
      <c r="W7" s="105">
        <v>0</v>
      </c>
      <c r="X7" s="106">
        <v>1</v>
      </c>
      <c r="Y7" s="110">
        <v>1</v>
      </c>
      <c r="Z7" s="105">
        <f>T7+W7</f>
        <v>129</v>
      </c>
      <c r="AA7" s="106">
        <f>U7+X7</f>
        <v>132</v>
      </c>
      <c r="AB7" s="140">
        <v>80</v>
      </c>
    </row>
    <row r="8" spans="2:28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173" t="s">
        <v>113</v>
      </c>
      <c r="M8" s="105">
        <v>175</v>
      </c>
      <c r="N8" s="107">
        <v>169</v>
      </c>
      <c r="O8" s="58"/>
      <c r="P8" s="110">
        <v>115</v>
      </c>
      <c r="Q8" s="56"/>
      <c r="S8" s="184"/>
      <c r="T8" s="171">
        <f>T7+U7</f>
        <v>260</v>
      </c>
      <c r="U8" s="172"/>
      <c r="V8" s="109"/>
      <c r="W8" s="171">
        <f>W7+X7</f>
        <v>1</v>
      </c>
      <c r="X8" s="172"/>
      <c r="Y8" s="109"/>
      <c r="Z8" s="171">
        <f>SUM(Z7:AA7)</f>
        <v>261</v>
      </c>
      <c r="AA8" s="172"/>
      <c r="AB8" s="141"/>
    </row>
    <row r="9" spans="2:28" ht="15" customHeight="1">
      <c r="B9" s="81" t="s">
        <v>0</v>
      </c>
      <c r="C9" s="111"/>
      <c r="D9" s="162">
        <f>D10+D11</f>
        <v>40748</v>
      </c>
      <c r="E9" s="163"/>
      <c r="F9" s="164"/>
      <c r="G9" s="45" t="s">
        <v>4</v>
      </c>
      <c r="H9" s="66">
        <f>D9-'１２月'!D9</f>
        <v>36</v>
      </c>
      <c r="I9" s="46" t="s">
        <v>5</v>
      </c>
      <c r="J9" s="34" t="str">
        <f>IF(H9=0,"",IF(H9&gt;0,"↑","↓"))</f>
        <v>↑</v>
      </c>
      <c r="L9" s="174"/>
      <c r="M9" s="171">
        <f>M8+N8</f>
        <v>344</v>
      </c>
      <c r="N9" s="172"/>
      <c r="O9" s="31" t="s">
        <v>4</v>
      </c>
      <c r="P9" s="109"/>
      <c r="Q9" s="50" t="s">
        <v>5</v>
      </c>
      <c r="S9" s="183" t="s">
        <v>113</v>
      </c>
      <c r="T9" s="105">
        <v>175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175</v>
      </c>
      <c r="AA9" s="107">
        <f>U9+X9</f>
        <v>169</v>
      </c>
      <c r="AB9" s="142">
        <v>115</v>
      </c>
    </row>
    <row r="10" spans="2:28" ht="15" customHeight="1">
      <c r="B10" s="112" t="s">
        <v>1</v>
      </c>
      <c r="C10" s="113"/>
      <c r="D10" s="165">
        <v>20657</v>
      </c>
      <c r="E10" s="166"/>
      <c r="F10" s="167"/>
      <c r="G10" s="47" t="s">
        <v>4</v>
      </c>
      <c r="H10" s="67">
        <f>D10-'１２月'!D10</f>
        <v>20</v>
      </c>
      <c r="I10" s="48" t="s">
        <v>5</v>
      </c>
      <c r="J10" s="34" t="str">
        <f>IF(H10=0,"",IF(H10&gt;0,"↑","↓"))</f>
        <v>↑</v>
      </c>
      <c r="L10" s="173" t="s">
        <v>114</v>
      </c>
      <c r="M10" s="105">
        <v>1544</v>
      </c>
      <c r="N10" s="107">
        <v>1535</v>
      </c>
      <c r="O10" s="58"/>
      <c r="P10" s="110">
        <v>1119</v>
      </c>
      <c r="Q10" s="56"/>
      <c r="S10" s="184"/>
      <c r="T10" s="171">
        <f>T9+U9</f>
        <v>344</v>
      </c>
      <c r="U10" s="172"/>
      <c r="V10" s="109"/>
      <c r="W10" s="171">
        <f>W9+X9</f>
        <v>0</v>
      </c>
      <c r="X10" s="172"/>
      <c r="Y10" s="109"/>
      <c r="Z10" s="171">
        <f>SUM(Z9:AA9)</f>
        <v>344</v>
      </c>
      <c r="AA10" s="172"/>
      <c r="AB10" s="141"/>
    </row>
    <row r="11" spans="2:28" ht="15" customHeight="1">
      <c r="B11" s="112" t="s">
        <v>2</v>
      </c>
      <c r="C11" s="113"/>
      <c r="D11" s="165">
        <v>20091</v>
      </c>
      <c r="E11" s="166"/>
      <c r="F11" s="167"/>
      <c r="G11" s="47" t="s">
        <v>4</v>
      </c>
      <c r="H11" s="69">
        <f>D11-'１２月'!D11</f>
        <v>16</v>
      </c>
      <c r="I11" s="48" t="s">
        <v>5</v>
      </c>
      <c r="J11" s="34" t="str">
        <f>IF(H11=0,"",IF(H11&gt;0,"↑","↓"))</f>
        <v>↑</v>
      </c>
      <c r="L11" s="174"/>
      <c r="M11" s="171">
        <f>M10+N10</f>
        <v>3079</v>
      </c>
      <c r="N11" s="172"/>
      <c r="O11" s="31" t="s">
        <v>4</v>
      </c>
      <c r="P11" s="109"/>
      <c r="Q11" s="50" t="s">
        <v>5</v>
      </c>
      <c r="S11" s="183" t="s">
        <v>114</v>
      </c>
      <c r="T11" s="105">
        <v>1532</v>
      </c>
      <c r="U11" s="107">
        <v>1523</v>
      </c>
      <c r="V11" s="110">
        <v>1106</v>
      </c>
      <c r="W11" s="105">
        <v>12</v>
      </c>
      <c r="X11" s="107">
        <v>12</v>
      </c>
      <c r="Y11" s="110">
        <v>19</v>
      </c>
      <c r="Z11" s="105">
        <f>T11+W11</f>
        <v>1544</v>
      </c>
      <c r="AA11" s="107">
        <f>U11+X11</f>
        <v>1535</v>
      </c>
      <c r="AB11" s="142">
        <v>1119</v>
      </c>
    </row>
    <row r="12" spans="2:28" ht="15" customHeight="1" thickBot="1">
      <c r="B12" s="114" t="s">
        <v>3</v>
      </c>
      <c r="C12" s="115"/>
      <c r="D12" s="168">
        <v>15072</v>
      </c>
      <c r="E12" s="169"/>
      <c r="F12" s="170"/>
      <c r="G12" s="53" t="s">
        <v>4</v>
      </c>
      <c r="H12" s="70">
        <f>D12-'１２月'!D12</f>
        <v>30</v>
      </c>
      <c r="I12" s="54" t="s">
        <v>5</v>
      </c>
      <c r="J12" s="34" t="str">
        <f>IF(H12=0,"",IF(H12&gt;0,"↑","↓"))</f>
        <v>↑</v>
      </c>
      <c r="L12" s="173" t="s">
        <v>115</v>
      </c>
      <c r="M12" s="105">
        <v>2445</v>
      </c>
      <c r="N12" s="107">
        <v>2334</v>
      </c>
      <c r="O12" s="58"/>
      <c r="P12" s="110">
        <v>1730</v>
      </c>
      <c r="Q12" s="56"/>
      <c r="S12" s="184"/>
      <c r="T12" s="171">
        <f>T11+U11</f>
        <v>3055</v>
      </c>
      <c r="U12" s="172"/>
      <c r="V12" s="109"/>
      <c r="W12" s="171">
        <f>W11+X11</f>
        <v>24</v>
      </c>
      <c r="X12" s="172"/>
      <c r="Y12" s="109"/>
      <c r="Z12" s="171">
        <f>SUM(Z11:AA11)</f>
        <v>3079</v>
      </c>
      <c r="AA12" s="172"/>
      <c r="AB12" s="141"/>
    </row>
    <row r="13" spans="6:28" ht="15" customHeight="1">
      <c r="F13" s="91"/>
      <c r="H13" s="64"/>
      <c r="L13" s="174"/>
      <c r="M13" s="171">
        <f>M12+N12</f>
        <v>4779</v>
      </c>
      <c r="N13" s="172"/>
      <c r="O13" s="31" t="s">
        <v>4</v>
      </c>
      <c r="P13" s="109"/>
      <c r="Q13" s="50" t="s">
        <v>5</v>
      </c>
      <c r="S13" s="183" t="s">
        <v>115</v>
      </c>
      <c r="T13" s="105">
        <v>2433</v>
      </c>
      <c r="U13" s="107">
        <v>2320</v>
      </c>
      <c r="V13" s="110">
        <v>1711</v>
      </c>
      <c r="W13" s="105">
        <v>34</v>
      </c>
      <c r="X13" s="107">
        <v>42</v>
      </c>
      <c r="Y13" s="110">
        <v>58</v>
      </c>
      <c r="Z13" s="105">
        <f>T13+W13</f>
        <v>2467</v>
      </c>
      <c r="AA13" s="107">
        <f>U13+X13</f>
        <v>2362</v>
      </c>
      <c r="AB13" s="142">
        <v>1754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73" t="s">
        <v>116</v>
      </c>
      <c r="M14" s="105">
        <v>738</v>
      </c>
      <c r="N14" s="107">
        <v>728</v>
      </c>
      <c r="O14" s="58"/>
      <c r="P14" s="110">
        <v>571</v>
      </c>
      <c r="Q14" s="56"/>
      <c r="S14" s="184"/>
      <c r="T14" s="171">
        <f>T13+U13</f>
        <v>4753</v>
      </c>
      <c r="U14" s="172"/>
      <c r="V14" s="109"/>
      <c r="W14" s="171">
        <f>W13+X13</f>
        <v>76</v>
      </c>
      <c r="X14" s="172"/>
      <c r="Y14" s="109"/>
      <c r="Z14" s="171">
        <f>SUM(Z13:AA13)</f>
        <v>4829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1199</v>
      </c>
      <c r="E15" s="163"/>
      <c r="F15" s="164"/>
      <c r="G15" s="45" t="s">
        <v>4</v>
      </c>
      <c r="H15" s="66">
        <f>D15-'１２月'!D15</f>
        <v>11</v>
      </c>
      <c r="I15" s="46" t="s">
        <v>5</v>
      </c>
      <c r="J15" s="34" t="str">
        <f>IF(H15=0,"",IF(H15&gt;0,"↑","↓"))</f>
        <v>↑</v>
      </c>
      <c r="L15" s="174"/>
      <c r="M15" s="171">
        <f>M14+N14</f>
        <v>1466</v>
      </c>
      <c r="N15" s="172"/>
      <c r="O15" s="31" t="s">
        <v>4</v>
      </c>
      <c r="P15" s="109"/>
      <c r="Q15" s="50" t="s">
        <v>5</v>
      </c>
      <c r="S15" s="183" t="s">
        <v>116</v>
      </c>
      <c r="T15" s="105">
        <v>459</v>
      </c>
      <c r="U15" s="107">
        <v>458</v>
      </c>
      <c r="V15" s="110">
        <v>347</v>
      </c>
      <c r="W15" s="105">
        <v>7</v>
      </c>
      <c r="X15" s="107">
        <v>7</v>
      </c>
      <c r="Y15" s="110">
        <v>7</v>
      </c>
      <c r="Z15" s="105">
        <f>T15+W15</f>
        <v>466</v>
      </c>
      <c r="AA15" s="107">
        <f>U15+X15</f>
        <v>465</v>
      </c>
      <c r="AB15" s="142">
        <v>351</v>
      </c>
    </row>
    <row r="16" spans="2:28" ht="15" customHeight="1">
      <c r="B16" s="112" t="s">
        <v>1</v>
      </c>
      <c r="C16" s="113"/>
      <c r="D16" s="165">
        <v>641</v>
      </c>
      <c r="E16" s="166"/>
      <c r="F16" s="167"/>
      <c r="G16" s="47" t="s">
        <v>4</v>
      </c>
      <c r="H16" s="67">
        <f>D16-'１２月'!D16</f>
        <v>12</v>
      </c>
      <c r="I16" s="48" t="s">
        <v>5</v>
      </c>
      <c r="J16" s="34" t="str">
        <f>IF(H16=0,"",IF(H16&gt;0,"↑","↓"))</f>
        <v>↑</v>
      </c>
      <c r="L16" s="173" t="s">
        <v>117</v>
      </c>
      <c r="M16" s="105">
        <v>2725</v>
      </c>
      <c r="N16" s="107">
        <v>2617</v>
      </c>
      <c r="O16" s="58"/>
      <c r="P16" s="110">
        <v>2052</v>
      </c>
      <c r="Q16" s="56"/>
      <c r="S16" s="184"/>
      <c r="T16" s="171">
        <f>T15+U15</f>
        <v>917</v>
      </c>
      <c r="U16" s="172"/>
      <c r="V16" s="109"/>
      <c r="W16" s="171">
        <f>W15+X15</f>
        <v>14</v>
      </c>
      <c r="X16" s="172"/>
      <c r="Y16" s="109"/>
      <c r="Z16" s="171">
        <f>SUM(Z15:AA15)</f>
        <v>931</v>
      </c>
      <c r="AA16" s="172"/>
      <c r="AB16" s="141"/>
    </row>
    <row r="17" spans="2:28" ht="15" customHeight="1">
      <c r="B17" s="112" t="s">
        <v>2</v>
      </c>
      <c r="C17" s="113"/>
      <c r="D17" s="165">
        <v>558</v>
      </c>
      <c r="E17" s="166"/>
      <c r="F17" s="167"/>
      <c r="G17" s="47" t="s">
        <v>4</v>
      </c>
      <c r="H17" s="69">
        <f>D17-'１２月'!D17</f>
        <v>-1</v>
      </c>
      <c r="I17" s="48" t="s">
        <v>5</v>
      </c>
      <c r="J17" s="34" t="str">
        <f>IF(H17=0,"",IF(H17&gt;0,"↑","↓"))</f>
        <v>↓</v>
      </c>
      <c r="L17" s="174"/>
      <c r="M17" s="171">
        <f>M16+N16</f>
        <v>5342</v>
      </c>
      <c r="N17" s="172"/>
      <c r="O17" s="31" t="s">
        <v>4</v>
      </c>
      <c r="P17" s="109"/>
      <c r="Q17" s="50" t="s">
        <v>5</v>
      </c>
      <c r="S17" s="183" t="s">
        <v>259</v>
      </c>
      <c r="T17" s="105">
        <v>1704</v>
      </c>
      <c r="U17" s="107">
        <v>1539</v>
      </c>
      <c r="V17" s="110">
        <v>1282</v>
      </c>
      <c r="W17" s="105">
        <v>7</v>
      </c>
      <c r="X17" s="107">
        <v>21</v>
      </c>
      <c r="Y17" s="110">
        <v>23</v>
      </c>
      <c r="Z17" s="105">
        <f>T17+W17</f>
        <v>1711</v>
      </c>
      <c r="AA17" s="107">
        <f>U17+X17</f>
        <v>1560</v>
      </c>
      <c r="AB17" s="142">
        <v>1288</v>
      </c>
    </row>
    <row r="18" spans="2:28" ht="15" customHeight="1" thickBot="1">
      <c r="B18" s="114" t="s">
        <v>3</v>
      </c>
      <c r="C18" s="115"/>
      <c r="D18" s="168">
        <v>743</v>
      </c>
      <c r="E18" s="169"/>
      <c r="F18" s="170"/>
      <c r="G18" s="53" t="s">
        <v>4</v>
      </c>
      <c r="H18" s="70">
        <f>D18-'１２月'!D18</f>
        <v>6</v>
      </c>
      <c r="I18" s="54" t="s">
        <v>5</v>
      </c>
      <c r="J18" s="34" t="str">
        <f>IF(H18=0,"",IF(H18&gt;0,"↑","↓"))</f>
        <v>↑</v>
      </c>
      <c r="L18" s="173" t="s">
        <v>118</v>
      </c>
      <c r="M18" s="105">
        <v>2965</v>
      </c>
      <c r="N18" s="107">
        <v>2829</v>
      </c>
      <c r="O18" s="58"/>
      <c r="P18" s="110">
        <v>2283</v>
      </c>
      <c r="Q18" s="56"/>
      <c r="S18" s="184"/>
      <c r="T18" s="171">
        <f>T17+U17</f>
        <v>3243</v>
      </c>
      <c r="U18" s="172"/>
      <c r="V18" s="109"/>
      <c r="W18" s="171">
        <f>W17+X17</f>
        <v>28</v>
      </c>
      <c r="X18" s="172"/>
      <c r="Y18" s="109"/>
      <c r="Z18" s="171">
        <f>SUM(Z17:AA17)</f>
        <v>3271</v>
      </c>
      <c r="AA18" s="172"/>
      <c r="AB18" s="141"/>
    </row>
    <row r="19" spans="12:28" ht="15" customHeight="1">
      <c r="L19" s="174"/>
      <c r="M19" s="171">
        <f>M18+N18</f>
        <v>5794</v>
      </c>
      <c r="N19" s="172"/>
      <c r="O19" s="31" t="s">
        <v>4</v>
      </c>
      <c r="P19" s="109"/>
      <c r="Q19" s="50" t="s">
        <v>5</v>
      </c>
      <c r="S19" s="183" t="s">
        <v>260</v>
      </c>
      <c r="T19" s="105">
        <v>4754</v>
      </c>
      <c r="U19" s="107">
        <v>4656</v>
      </c>
      <c r="V19" s="110">
        <v>3538</v>
      </c>
      <c r="W19" s="105">
        <v>171</v>
      </c>
      <c r="X19" s="107">
        <v>111</v>
      </c>
      <c r="Y19" s="110">
        <v>187</v>
      </c>
      <c r="Z19" s="105">
        <f>T19+W19</f>
        <v>4925</v>
      </c>
      <c r="AA19" s="107">
        <f>U19+X19</f>
        <v>4767</v>
      </c>
      <c r="AB19" s="142">
        <v>3689</v>
      </c>
    </row>
    <row r="20" spans="2:28" ht="15" customHeight="1">
      <c r="B20" s="85" t="s">
        <v>7</v>
      </c>
      <c r="C20" s="44"/>
      <c r="H20" s="63"/>
      <c r="L20" s="173" t="s">
        <v>119</v>
      </c>
      <c r="M20" s="105">
        <v>76</v>
      </c>
      <c r="N20" s="107">
        <v>85</v>
      </c>
      <c r="O20" s="58"/>
      <c r="P20" s="110">
        <v>50</v>
      </c>
      <c r="Q20" s="56"/>
      <c r="S20" s="184"/>
      <c r="T20" s="171">
        <f>T19+U19</f>
        <v>9410</v>
      </c>
      <c r="U20" s="172"/>
      <c r="V20" s="109"/>
      <c r="W20" s="171">
        <f>W19+X19</f>
        <v>282</v>
      </c>
      <c r="X20" s="172"/>
      <c r="Y20" s="109"/>
      <c r="Z20" s="171">
        <f>SUM(Z19:AA19)</f>
        <v>9692</v>
      </c>
      <c r="AA20" s="172"/>
      <c r="AB20" s="141"/>
    </row>
    <row r="21" spans="3:28" ht="15" customHeight="1" thickBot="1">
      <c r="C21" s="44"/>
      <c r="H21" s="63"/>
      <c r="L21" s="174"/>
      <c r="M21" s="171">
        <f>M20+N20</f>
        <v>161</v>
      </c>
      <c r="N21" s="172"/>
      <c r="O21" s="31" t="s">
        <v>4</v>
      </c>
      <c r="P21" s="109"/>
      <c r="Q21" s="50" t="s">
        <v>5</v>
      </c>
      <c r="S21" s="183" t="s">
        <v>120</v>
      </c>
      <c r="T21" s="105">
        <v>1451</v>
      </c>
      <c r="U21" s="107">
        <v>1368</v>
      </c>
      <c r="V21" s="110">
        <v>1046</v>
      </c>
      <c r="W21" s="105">
        <v>54</v>
      </c>
      <c r="X21" s="107">
        <v>61</v>
      </c>
      <c r="Y21" s="110">
        <v>80</v>
      </c>
      <c r="Z21" s="105">
        <f>T21+W21</f>
        <v>1505</v>
      </c>
      <c r="AA21" s="107">
        <f>U21+X21</f>
        <v>1429</v>
      </c>
      <c r="AB21" s="142">
        <v>1114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73" t="s">
        <v>120</v>
      </c>
      <c r="M22" s="105">
        <v>1498</v>
      </c>
      <c r="N22" s="107">
        <v>1426</v>
      </c>
      <c r="O22" s="58"/>
      <c r="P22" s="110">
        <v>1111</v>
      </c>
      <c r="Q22" s="56"/>
      <c r="S22" s="184"/>
      <c r="T22" s="171">
        <f>T21+U21</f>
        <v>2819</v>
      </c>
      <c r="U22" s="172"/>
      <c r="V22" s="109"/>
      <c r="W22" s="171">
        <f>W21+X21</f>
        <v>115</v>
      </c>
      <c r="X22" s="172"/>
      <c r="Y22" s="109"/>
      <c r="Z22" s="171">
        <f>SUM(Z21:AA21)</f>
        <v>2934</v>
      </c>
      <c r="AA22" s="172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13</v>
      </c>
      <c r="E23" s="92">
        <f t="shared" si="0"/>
        <v>13</v>
      </c>
      <c r="F23" s="93">
        <f>SUM(D23:E23)</f>
        <v>26</v>
      </c>
      <c r="G23" s="47" t="s">
        <v>4</v>
      </c>
      <c r="H23" s="68">
        <f>F23-'１２月'!F23</f>
        <v>-14</v>
      </c>
      <c r="I23" s="48" t="s">
        <v>5</v>
      </c>
      <c r="J23" s="34" t="str">
        <f aca="true" t="shared" si="1" ref="J23:J29">IF(H23=0,"",IF(H23&gt;0,"↑","↓"))</f>
        <v>↓</v>
      </c>
      <c r="L23" s="174"/>
      <c r="M23" s="171">
        <f>M22+N22</f>
        <v>2924</v>
      </c>
      <c r="N23" s="172"/>
      <c r="O23" s="31" t="s">
        <v>4</v>
      </c>
      <c r="P23" s="109"/>
      <c r="Q23" s="50" t="s">
        <v>5</v>
      </c>
      <c r="S23" s="183" t="s">
        <v>121</v>
      </c>
      <c r="T23" s="105">
        <v>456</v>
      </c>
      <c r="U23" s="107">
        <v>449</v>
      </c>
      <c r="V23" s="110">
        <v>284</v>
      </c>
      <c r="W23" s="105">
        <v>1</v>
      </c>
      <c r="X23" s="107">
        <v>1</v>
      </c>
      <c r="Y23" s="110">
        <v>2</v>
      </c>
      <c r="Z23" s="105">
        <f>T23+W23</f>
        <v>457</v>
      </c>
      <c r="AA23" s="107">
        <f>U23+X23</f>
        <v>450</v>
      </c>
      <c r="AB23" s="142">
        <v>284</v>
      </c>
    </row>
    <row r="24" spans="2:28" ht="15" customHeight="1">
      <c r="B24" s="13" t="s">
        <v>10</v>
      </c>
      <c r="C24" s="92">
        <f t="shared" si="0"/>
        <v>5</v>
      </c>
      <c r="D24" s="92">
        <f t="shared" si="0"/>
        <v>13</v>
      </c>
      <c r="E24" s="92">
        <f t="shared" si="0"/>
        <v>10</v>
      </c>
      <c r="F24" s="93">
        <f aca="true" t="shared" si="2" ref="F24:F29">SUM(D24:E24)</f>
        <v>23</v>
      </c>
      <c r="G24" s="47" t="s">
        <v>4</v>
      </c>
      <c r="H24" s="68">
        <f>F24-'１２月'!F24</f>
        <v>-2</v>
      </c>
      <c r="I24" s="48" t="s">
        <v>5</v>
      </c>
      <c r="J24" s="34" t="str">
        <f t="shared" si="1"/>
        <v>↓</v>
      </c>
      <c r="L24" s="173" t="s">
        <v>121</v>
      </c>
      <c r="M24" s="105">
        <v>454</v>
      </c>
      <c r="N24" s="107">
        <v>448</v>
      </c>
      <c r="O24" s="58"/>
      <c r="P24" s="110">
        <v>282</v>
      </c>
      <c r="Q24" s="56"/>
      <c r="S24" s="184"/>
      <c r="T24" s="171">
        <f>T23+U23</f>
        <v>905</v>
      </c>
      <c r="U24" s="172"/>
      <c r="V24" s="109"/>
      <c r="W24" s="171">
        <f>W23+X23</f>
        <v>2</v>
      </c>
      <c r="X24" s="172"/>
      <c r="Y24" s="109"/>
      <c r="Z24" s="171">
        <f>SUM(Z23:AA23)</f>
        <v>907</v>
      </c>
      <c r="AA24" s="172"/>
      <c r="AB24" s="141"/>
    </row>
    <row r="25" spans="2:28" ht="15" customHeight="1">
      <c r="B25" s="13" t="s">
        <v>11</v>
      </c>
      <c r="C25" s="92">
        <f t="shared" si="0"/>
        <v>103</v>
      </c>
      <c r="D25" s="92">
        <f t="shared" si="0"/>
        <v>115</v>
      </c>
      <c r="E25" s="92">
        <f t="shared" si="0"/>
        <v>77</v>
      </c>
      <c r="F25" s="93">
        <f t="shared" si="2"/>
        <v>192</v>
      </c>
      <c r="G25" s="47" t="s">
        <v>4</v>
      </c>
      <c r="H25" s="68">
        <f>F25-'１２月'!F25</f>
        <v>-2</v>
      </c>
      <c r="I25" s="48" t="s">
        <v>5</v>
      </c>
      <c r="J25" s="34" t="str">
        <f t="shared" si="1"/>
        <v>↓</v>
      </c>
      <c r="L25" s="174"/>
      <c r="M25" s="171">
        <f>M24+N24</f>
        <v>902</v>
      </c>
      <c r="N25" s="172"/>
      <c r="O25" s="31" t="s">
        <v>4</v>
      </c>
      <c r="P25" s="109"/>
      <c r="Q25" s="50" t="s">
        <v>5</v>
      </c>
      <c r="S25" s="183" t="s">
        <v>122</v>
      </c>
      <c r="T25" s="105">
        <v>1960</v>
      </c>
      <c r="U25" s="107">
        <v>1849</v>
      </c>
      <c r="V25" s="110">
        <v>1665</v>
      </c>
      <c r="W25" s="105">
        <v>150</v>
      </c>
      <c r="X25" s="107">
        <v>81</v>
      </c>
      <c r="Y25" s="110">
        <v>189</v>
      </c>
      <c r="Z25" s="105">
        <f>T25+W25</f>
        <v>2110</v>
      </c>
      <c r="AA25" s="107">
        <f>U25+X25</f>
        <v>1930</v>
      </c>
      <c r="AB25" s="142">
        <v>1836</v>
      </c>
    </row>
    <row r="26" spans="2:28" ht="15" customHeight="1">
      <c r="B26" s="13" t="s">
        <v>12</v>
      </c>
      <c r="C26" s="92">
        <f t="shared" si="0"/>
        <v>68</v>
      </c>
      <c r="D26" s="92">
        <f t="shared" si="0"/>
        <v>80</v>
      </c>
      <c r="E26" s="92">
        <f t="shared" si="0"/>
        <v>62</v>
      </c>
      <c r="F26" s="93">
        <f t="shared" si="2"/>
        <v>142</v>
      </c>
      <c r="G26" s="47" t="s">
        <v>4</v>
      </c>
      <c r="H26" s="68">
        <f>F26-'１２月'!F26</f>
        <v>11</v>
      </c>
      <c r="I26" s="48" t="s">
        <v>5</v>
      </c>
      <c r="J26" s="34" t="str">
        <f t="shared" si="1"/>
        <v>↑</v>
      </c>
      <c r="L26" s="173" t="s">
        <v>122</v>
      </c>
      <c r="M26" s="105">
        <v>2007</v>
      </c>
      <c r="N26" s="107">
        <v>1800</v>
      </c>
      <c r="O26" s="58"/>
      <c r="P26" s="110">
        <v>1736</v>
      </c>
      <c r="Q26" s="56"/>
      <c r="S26" s="184"/>
      <c r="T26" s="171">
        <f>T25+U25</f>
        <v>3809</v>
      </c>
      <c r="U26" s="172"/>
      <c r="V26" s="109"/>
      <c r="W26" s="171">
        <f>W25+X25</f>
        <v>231</v>
      </c>
      <c r="X26" s="172"/>
      <c r="Y26" s="109"/>
      <c r="Z26" s="171">
        <f>SUM(Z25:AA25)</f>
        <v>4040</v>
      </c>
      <c r="AA26" s="172"/>
      <c r="AB26" s="141"/>
    </row>
    <row r="27" spans="2:28" ht="15" customHeight="1">
      <c r="B27" s="13" t="s">
        <v>13</v>
      </c>
      <c r="C27" s="92">
        <f t="shared" si="0"/>
        <v>16</v>
      </c>
      <c r="D27" s="92">
        <f t="shared" si="0"/>
        <v>0</v>
      </c>
      <c r="E27" s="92">
        <f t="shared" si="0"/>
        <v>0</v>
      </c>
      <c r="F27" s="93">
        <f t="shared" si="2"/>
        <v>0</v>
      </c>
      <c r="G27" s="47" t="s">
        <v>4</v>
      </c>
      <c r="H27" s="68">
        <f>F27-'１２月'!F27</f>
        <v>-1</v>
      </c>
      <c r="I27" s="48" t="s">
        <v>5</v>
      </c>
      <c r="J27" s="34" t="str">
        <f t="shared" si="1"/>
        <v>↓</v>
      </c>
      <c r="L27" s="174"/>
      <c r="M27" s="171">
        <f>M26+N26</f>
        <v>3807</v>
      </c>
      <c r="N27" s="172"/>
      <c r="O27" s="31" t="s">
        <v>4</v>
      </c>
      <c r="P27" s="109"/>
      <c r="Q27" s="50" t="s">
        <v>5</v>
      </c>
      <c r="S27" s="183" t="s">
        <v>155</v>
      </c>
      <c r="T27" s="105">
        <v>2736</v>
      </c>
      <c r="U27" s="107">
        <v>2770</v>
      </c>
      <c r="V27" s="110">
        <v>2022</v>
      </c>
      <c r="W27" s="105">
        <v>52</v>
      </c>
      <c r="X27" s="107">
        <v>111</v>
      </c>
      <c r="Y27" s="110">
        <v>122</v>
      </c>
      <c r="Z27" s="105">
        <f>T27+W27</f>
        <v>2788</v>
      </c>
      <c r="AA27" s="107">
        <f>U27+X27</f>
        <v>2881</v>
      </c>
      <c r="AB27" s="142">
        <v>2125</v>
      </c>
    </row>
    <row r="28" spans="2:28" ht="15" customHeight="1" thickBot="1">
      <c r="B28" s="14" t="s">
        <v>14</v>
      </c>
      <c r="C28" s="94">
        <f t="shared" si="0"/>
        <v>10</v>
      </c>
      <c r="D28" s="94">
        <f t="shared" si="0"/>
        <v>3</v>
      </c>
      <c r="E28" s="94">
        <f t="shared" si="0"/>
        <v>3</v>
      </c>
      <c r="F28" s="95">
        <f t="shared" si="2"/>
        <v>6</v>
      </c>
      <c r="G28" s="57" t="s">
        <v>4</v>
      </c>
      <c r="H28" s="71">
        <f>F28-'１２月'!F28</f>
        <v>-2</v>
      </c>
      <c r="I28" s="51" t="s">
        <v>5</v>
      </c>
      <c r="J28" s="34" t="str">
        <f t="shared" si="1"/>
        <v>↓</v>
      </c>
      <c r="L28" s="173" t="s">
        <v>123</v>
      </c>
      <c r="M28" s="105">
        <v>333</v>
      </c>
      <c r="N28" s="107">
        <v>313</v>
      </c>
      <c r="O28" s="58"/>
      <c r="P28" s="110">
        <v>284</v>
      </c>
      <c r="Q28" s="56"/>
      <c r="S28" s="184"/>
      <c r="T28" s="171">
        <f>T27+U27</f>
        <v>5506</v>
      </c>
      <c r="U28" s="172"/>
      <c r="V28" s="109"/>
      <c r="W28" s="171">
        <f>W27+X27</f>
        <v>163</v>
      </c>
      <c r="X28" s="172"/>
      <c r="Y28" s="109"/>
      <c r="Z28" s="171">
        <f>SUM(Z27:AA27)</f>
        <v>5669</v>
      </c>
      <c r="AA28" s="172"/>
      <c r="AB28" s="141"/>
    </row>
    <row r="29" spans="2:28" ht="15" customHeight="1" thickBot="1">
      <c r="B29" s="15" t="s">
        <v>15</v>
      </c>
      <c r="C29" s="96">
        <f t="shared" si="0"/>
        <v>36</v>
      </c>
      <c r="D29" s="96">
        <f t="shared" si="0"/>
        <v>32</v>
      </c>
      <c r="E29" s="96">
        <f t="shared" si="0"/>
        <v>15</v>
      </c>
      <c r="F29" s="97">
        <f t="shared" si="2"/>
        <v>47</v>
      </c>
      <c r="G29" s="59" t="s">
        <v>4</v>
      </c>
      <c r="H29" s="72">
        <f>F29-'１２月'!F29</f>
        <v>-24</v>
      </c>
      <c r="I29" s="60" t="s">
        <v>5</v>
      </c>
      <c r="J29" s="34" t="str">
        <f t="shared" si="1"/>
        <v>↓</v>
      </c>
      <c r="L29" s="174"/>
      <c r="M29" s="171">
        <f>M28+N28</f>
        <v>646</v>
      </c>
      <c r="N29" s="172"/>
      <c r="O29" s="31" t="s">
        <v>4</v>
      </c>
      <c r="P29" s="145"/>
      <c r="Q29" s="50" t="s">
        <v>5</v>
      </c>
      <c r="S29" s="183" t="s">
        <v>127</v>
      </c>
      <c r="T29" s="105">
        <v>1020</v>
      </c>
      <c r="U29" s="107">
        <v>1031</v>
      </c>
      <c r="V29" s="110">
        <v>676</v>
      </c>
      <c r="W29" s="105">
        <v>4</v>
      </c>
      <c r="X29" s="107">
        <v>4</v>
      </c>
      <c r="Y29" s="110">
        <v>8</v>
      </c>
      <c r="Z29" s="105">
        <f>T29+W29</f>
        <v>1024</v>
      </c>
      <c r="AA29" s="107">
        <f>U29+X29</f>
        <v>1035</v>
      </c>
      <c r="AB29" s="142">
        <v>681</v>
      </c>
    </row>
    <row r="30" spans="2:28" ht="15" customHeight="1" thickBot="1">
      <c r="B30" s="10"/>
      <c r="C30" s="44"/>
      <c r="H30" s="63"/>
      <c r="L30" s="173" t="s">
        <v>124</v>
      </c>
      <c r="M30" s="105">
        <v>1155</v>
      </c>
      <c r="N30" s="107">
        <v>1181</v>
      </c>
      <c r="O30" s="58"/>
      <c r="P30" s="110">
        <v>947</v>
      </c>
      <c r="Q30" s="56"/>
      <c r="S30" s="184"/>
      <c r="T30" s="171">
        <f>T29+U29</f>
        <v>2051</v>
      </c>
      <c r="U30" s="172"/>
      <c r="V30" s="109"/>
      <c r="W30" s="171">
        <f>W29+X29</f>
        <v>8</v>
      </c>
      <c r="X30" s="172"/>
      <c r="Y30" s="109"/>
      <c r="Z30" s="171">
        <f>SUM(Z29:AA29)</f>
        <v>2059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4"/>
      <c r="M31" s="171">
        <f>M30+N30</f>
        <v>2336</v>
      </c>
      <c r="N31" s="172"/>
      <c r="O31" s="31" t="s">
        <v>4</v>
      </c>
      <c r="P31" s="109"/>
      <c r="Q31" s="50" t="s">
        <v>5</v>
      </c>
      <c r="S31" s="183" t="s">
        <v>128</v>
      </c>
      <c r="T31" s="105">
        <v>150</v>
      </c>
      <c r="U31" s="107">
        <v>140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150</v>
      </c>
      <c r="AA31" s="107">
        <f>U31+X31</f>
        <v>140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12</v>
      </c>
      <c r="E32" s="103">
        <v>12</v>
      </c>
      <c r="F32" s="93">
        <f aca="true" t="shared" si="3" ref="F32:F37">SUM(D32:E32)</f>
        <v>24</v>
      </c>
      <c r="G32" s="47" t="s">
        <v>4</v>
      </c>
      <c r="H32" s="68">
        <f>F32-'１２月'!F32</f>
        <v>-14</v>
      </c>
      <c r="I32" s="48" t="s">
        <v>5</v>
      </c>
      <c r="J32" s="34" t="str">
        <f aca="true" t="shared" si="4" ref="J32:J38">IF(H32=0,"",IF(H32&gt;0,"↑","↓"))</f>
        <v>↓</v>
      </c>
      <c r="L32" s="173" t="s">
        <v>125</v>
      </c>
      <c r="M32" s="105">
        <v>1270</v>
      </c>
      <c r="N32" s="107">
        <v>1333</v>
      </c>
      <c r="O32" s="58"/>
      <c r="P32" s="110">
        <v>909</v>
      </c>
      <c r="Q32" s="56"/>
      <c r="S32" s="184"/>
      <c r="T32" s="171">
        <f>T31+U31</f>
        <v>290</v>
      </c>
      <c r="U32" s="172"/>
      <c r="V32" s="109"/>
      <c r="W32" s="171">
        <f>W31+X31</f>
        <v>0</v>
      </c>
      <c r="X32" s="172"/>
      <c r="Y32" s="109"/>
      <c r="Z32" s="171">
        <f>SUM(Z31:AA31)</f>
        <v>290</v>
      </c>
      <c r="AA32" s="172"/>
      <c r="AB32" s="141"/>
    </row>
    <row r="33" spans="2:28" ht="15" customHeight="1">
      <c r="B33" s="13" t="s">
        <v>10</v>
      </c>
      <c r="C33" s="103">
        <v>5</v>
      </c>
      <c r="D33" s="103">
        <v>13</v>
      </c>
      <c r="E33" s="103">
        <v>10</v>
      </c>
      <c r="F33" s="93">
        <f t="shared" si="3"/>
        <v>23</v>
      </c>
      <c r="G33" s="47" t="s">
        <v>4</v>
      </c>
      <c r="H33" s="68">
        <f>F33-'１２月'!F33</f>
        <v>-2</v>
      </c>
      <c r="I33" s="48" t="s">
        <v>5</v>
      </c>
      <c r="J33" s="34" t="str">
        <f t="shared" si="4"/>
        <v>↓</v>
      </c>
      <c r="L33" s="174"/>
      <c r="M33" s="171">
        <f>M32+N32</f>
        <v>2603</v>
      </c>
      <c r="N33" s="172"/>
      <c r="O33" s="31" t="s">
        <v>4</v>
      </c>
      <c r="P33" s="109"/>
      <c r="Q33" s="50" t="s">
        <v>5</v>
      </c>
      <c r="S33" s="183" t="s">
        <v>129</v>
      </c>
      <c r="T33" s="105">
        <v>182</v>
      </c>
      <c r="U33" s="107">
        <v>194</v>
      </c>
      <c r="V33" s="110">
        <v>107</v>
      </c>
      <c r="W33" s="105">
        <v>7</v>
      </c>
      <c r="X33" s="107">
        <v>5</v>
      </c>
      <c r="Y33" s="110">
        <v>12</v>
      </c>
      <c r="Z33" s="105">
        <f>T33+W33</f>
        <v>189</v>
      </c>
      <c r="AA33" s="107">
        <f>U33+X33</f>
        <v>199</v>
      </c>
      <c r="AB33" s="142">
        <v>119</v>
      </c>
    </row>
    <row r="34" spans="2:28" ht="15" customHeight="1">
      <c r="B34" s="13" t="s">
        <v>11</v>
      </c>
      <c r="C34" s="103">
        <v>76</v>
      </c>
      <c r="D34" s="103">
        <v>91</v>
      </c>
      <c r="E34" s="103">
        <v>65</v>
      </c>
      <c r="F34" s="93">
        <f t="shared" si="3"/>
        <v>156</v>
      </c>
      <c r="G34" s="47" t="s">
        <v>4</v>
      </c>
      <c r="H34" s="68">
        <f>F34-'１２月'!F34</f>
        <v>32</v>
      </c>
      <c r="I34" s="48" t="s">
        <v>5</v>
      </c>
      <c r="J34" s="34" t="str">
        <f t="shared" si="4"/>
        <v>↑</v>
      </c>
      <c r="L34" s="173" t="s">
        <v>126</v>
      </c>
      <c r="M34" s="105">
        <v>363</v>
      </c>
      <c r="N34" s="107">
        <v>367</v>
      </c>
      <c r="O34" s="58"/>
      <c r="P34" s="110">
        <v>269</v>
      </c>
      <c r="Q34" s="56"/>
      <c r="S34" s="184"/>
      <c r="T34" s="171">
        <f>T33+U33</f>
        <v>376</v>
      </c>
      <c r="U34" s="172"/>
      <c r="V34" s="109"/>
      <c r="W34" s="171">
        <f>W33+X33</f>
        <v>12</v>
      </c>
      <c r="X34" s="172"/>
      <c r="Y34" s="109"/>
      <c r="Z34" s="171">
        <f>SUM(Z33:AA33)</f>
        <v>388</v>
      </c>
      <c r="AA34" s="172"/>
      <c r="AB34" s="141"/>
    </row>
    <row r="35" spans="2:28" ht="15" customHeight="1">
      <c r="B35" s="13" t="s">
        <v>12</v>
      </c>
      <c r="C35" s="103">
        <v>52</v>
      </c>
      <c r="D35" s="103">
        <v>69</v>
      </c>
      <c r="E35" s="103">
        <v>51</v>
      </c>
      <c r="F35" s="93">
        <f t="shared" si="3"/>
        <v>120</v>
      </c>
      <c r="G35" s="47" t="s">
        <v>4</v>
      </c>
      <c r="H35" s="68">
        <f>F35-'１２月'!F35</f>
        <v>19</v>
      </c>
      <c r="I35" s="48" t="s">
        <v>5</v>
      </c>
      <c r="J35" s="34" t="str">
        <f t="shared" si="4"/>
        <v>↑</v>
      </c>
      <c r="L35" s="174"/>
      <c r="M35" s="171">
        <f>M34+N34</f>
        <v>730</v>
      </c>
      <c r="N35" s="172"/>
      <c r="O35" s="31" t="s">
        <v>4</v>
      </c>
      <c r="P35" s="109"/>
      <c r="Q35" s="50" t="s">
        <v>5</v>
      </c>
      <c r="S35" s="183" t="s">
        <v>130</v>
      </c>
      <c r="T35" s="105">
        <v>885</v>
      </c>
      <c r="U35" s="107">
        <v>870</v>
      </c>
      <c r="V35" s="110">
        <v>618</v>
      </c>
      <c r="W35" s="105">
        <v>131</v>
      </c>
      <c r="X35" s="107">
        <v>100</v>
      </c>
      <c r="Y35" s="110">
        <v>138</v>
      </c>
      <c r="Z35" s="105">
        <f>T35+W35</f>
        <v>1016</v>
      </c>
      <c r="AA35" s="107">
        <f>U35+X35</f>
        <v>970</v>
      </c>
      <c r="AB35" s="142">
        <v>743</v>
      </c>
    </row>
    <row r="36" spans="2:28" ht="15" customHeight="1">
      <c r="B36" s="13" t="s">
        <v>13</v>
      </c>
      <c r="C36" s="103">
        <v>16</v>
      </c>
      <c r="D36" s="103">
        <v>0</v>
      </c>
      <c r="E36" s="103">
        <v>0</v>
      </c>
      <c r="F36" s="93">
        <f t="shared" si="3"/>
        <v>0</v>
      </c>
      <c r="G36" s="47" t="s">
        <v>4</v>
      </c>
      <c r="H36" s="68">
        <f>F36-'１２月'!F36</f>
        <v>-1</v>
      </c>
      <c r="I36" s="48" t="s">
        <v>5</v>
      </c>
      <c r="J36" s="34" t="str">
        <f t="shared" si="4"/>
        <v>↓</v>
      </c>
      <c r="L36" s="173" t="s">
        <v>127</v>
      </c>
      <c r="M36" s="105">
        <v>1024</v>
      </c>
      <c r="N36" s="107">
        <v>1035</v>
      </c>
      <c r="O36" s="58"/>
      <c r="P36" s="110">
        <v>681</v>
      </c>
      <c r="Q36" s="56"/>
      <c r="S36" s="184"/>
      <c r="T36" s="171">
        <f>T35+U35</f>
        <v>1755</v>
      </c>
      <c r="U36" s="172"/>
      <c r="V36" s="109"/>
      <c r="W36" s="171">
        <f>W35+X35</f>
        <v>231</v>
      </c>
      <c r="X36" s="172"/>
      <c r="Y36" s="109"/>
      <c r="Z36" s="171">
        <f>SUM(Z35:AA35)</f>
        <v>1986</v>
      </c>
      <c r="AA36" s="172"/>
      <c r="AB36" s="141"/>
    </row>
    <row r="37" spans="2:28" ht="15" customHeight="1" thickBot="1">
      <c r="B37" s="14" t="s">
        <v>14</v>
      </c>
      <c r="C37" s="104">
        <v>5</v>
      </c>
      <c r="D37" s="104">
        <v>1</v>
      </c>
      <c r="E37" s="104">
        <v>0</v>
      </c>
      <c r="F37" s="95">
        <f t="shared" si="3"/>
        <v>1</v>
      </c>
      <c r="G37" s="57" t="s">
        <v>4</v>
      </c>
      <c r="H37" s="71">
        <f>F37-'１２月'!F37</f>
        <v>1</v>
      </c>
      <c r="I37" s="51" t="s">
        <v>5</v>
      </c>
      <c r="J37" s="34" t="str">
        <f t="shared" si="4"/>
        <v>↑</v>
      </c>
      <c r="L37" s="174"/>
      <c r="M37" s="171">
        <f>M36+N36</f>
        <v>2059</v>
      </c>
      <c r="N37" s="172"/>
      <c r="O37" s="31" t="s">
        <v>4</v>
      </c>
      <c r="P37" s="109"/>
      <c r="Q37" s="50" t="s">
        <v>5</v>
      </c>
      <c r="S37" s="183" t="s">
        <v>156</v>
      </c>
      <c r="T37" s="105">
        <v>333</v>
      </c>
      <c r="U37" s="107">
        <v>342</v>
      </c>
      <c r="V37" s="110">
        <v>237</v>
      </c>
      <c r="W37" s="105">
        <v>6</v>
      </c>
      <c r="X37" s="107">
        <v>1</v>
      </c>
      <c r="Y37" s="110">
        <v>7</v>
      </c>
      <c r="Z37" s="105">
        <f>T37+W37</f>
        <v>339</v>
      </c>
      <c r="AA37" s="107">
        <f>U37+X37</f>
        <v>343</v>
      </c>
      <c r="AB37" s="142">
        <v>243</v>
      </c>
    </row>
    <row r="38" spans="2:28" ht="15" customHeight="1" thickBot="1">
      <c r="B38" s="15" t="s">
        <v>15</v>
      </c>
      <c r="C38" s="96">
        <v>30</v>
      </c>
      <c r="D38" s="96">
        <v>20</v>
      </c>
      <c r="E38" s="96">
        <v>16</v>
      </c>
      <c r="F38" s="96">
        <f>F32-F33+F34-F35+F36-F37</f>
        <v>36</v>
      </c>
      <c r="G38" s="61" t="s">
        <v>4</v>
      </c>
      <c r="H38" s="72">
        <f>F38-'１２月'!F38</f>
        <v>-1</v>
      </c>
      <c r="I38" s="60" t="s">
        <v>5</v>
      </c>
      <c r="J38" s="34" t="str">
        <f t="shared" si="4"/>
        <v>↓</v>
      </c>
      <c r="L38" s="173" t="s">
        <v>128</v>
      </c>
      <c r="M38" s="105">
        <v>146</v>
      </c>
      <c r="N38" s="107">
        <v>137</v>
      </c>
      <c r="O38" s="58"/>
      <c r="P38" s="110">
        <v>90</v>
      </c>
      <c r="Q38" s="56"/>
      <c r="S38" s="184"/>
      <c r="T38" s="171">
        <f>T37+U37</f>
        <v>675</v>
      </c>
      <c r="U38" s="172"/>
      <c r="V38" s="109"/>
      <c r="W38" s="171">
        <f>W37+X37</f>
        <v>7</v>
      </c>
      <c r="X38" s="172"/>
      <c r="Y38" s="109"/>
      <c r="Z38" s="171">
        <f>SUM(Z37:AA37)</f>
        <v>682</v>
      </c>
      <c r="AA38" s="172"/>
      <c r="AB38" s="141"/>
    </row>
    <row r="39" spans="2:28" ht="15" customHeight="1" thickBot="1">
      <c r="B39" s="10"/>
      <c r="C39" s="44"/>
      <c r="H39" s="63"/>
      <c r="L39" s="174"/>
      <c r="M39" s="171">
        <f>M38+N38</f>
        <v>283</v>
      </c>
      <c r="N39" s="172"/>
      <c r="O39" s="31" t="s">
        <v>4</v>
      </c>
      <c r="P39" s="109"/>
      <c r="Q39" s="50" t="s">
        <v>5</v>
      </c>
      <c r="S39" s="183" t="s">
        <v>132</v>
      </c>
      <c r="T39" s="105">
        <v>185</v>
      </c>
      <c r="U39" s="107">
        <v>186</v>
      </c>
      <c r="V39" s="110">
        <v>114</v>
      </c>
      <c r="W39" s="105">
        <v>5</v>
      </c>
      <c r="X39" s="107">
        <v>0</v>
      </c>
      <c r="Y39" s="110">
        <v>5</v>
      </c>
      <c r="Z39" s="105">
        <f>T39+W39</f>
        <v>190</v>
      </c>
      <c r="AA39" s="107">
        <f>U39+X39</f>
        <v>186</v>
      </c>
      <c r="AB39" s="142">
        <v>119</v>
      </c>
    </row>
    <row r="40" spans="2:28" ht="15" customHeight="1">
      <c r="B40" s="11" t="s">
        <v>262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73" t="s">
        <v>129</v>
      </c>
      <c r="M40" s="105">
        <v>189</v>
      </c>
      <c r="N40" s="107">
        <v>199</v>
      </c>
      <c r="O40" s="58"/>
      <c r="P40" s="110">
        <v>119</v>
      </c>
      <c r="Q40" s="56"/>
      <c r="S40" s="184"/>
      <c r="T40" s="171">
        <f>T39+U39</f>
        <v>371</v>
      </c>
      <c r="U40" s="172"/>
      <c r="V40" s="109"/>
      <c r="W40" s="171">
        <f>W39+X39</f>
        <v>5</v>
      </c>
      <c r="X40" s="172"/>
      <c r="Y40" s="109"/>
      <c r="Z40" s="171">
        <f>SUM(Z39:AA39)</f>
        <v>376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1</v>
      </c>
      <c r="F41" s="93">
        <f aca="true" t="shared" si="5" ref="F41:F46">SUM(D41:E41)</f>
        <v>2</v>
      </c>
      <c r="G41" s="47" t="s">
        <v>4</v>
      </c>
      <c r="H41" s="68">
        <f>F41-'１２月'!F41</f>
        <v>0</v>
      </c>
      <c r="I41" s="48" t="s">
        <v>5</v>
      </c>
      <c r="J41" s="34">
        <f aca="true" t="shared" si="6" ref="J41:J47">IF(H41=0,"",IF(H41&gt;0,"↑","↓"))</f>
      </c>
      <c r="L41" s="174"/>
      <c r="M41" s="171">
        <f>M40+N40</f>
        <v>388</v>
      </c>
      <c r="N41" s="172"/>
      <c r="O41" s="31" t="s">
        <v>4</v>
      </c>
      <c r="P41" s="109"/>
      <c r="Q41" s="50" t="s">
        <v>5</v>
      </c>
      <c r="S41" s="183" t="s">
        <v>133</v>
      </c>
      <c r="T41" s="105">
        <v>113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t="shared" si="5"/>
        <v>0</v>
      </c>
      <c r="G42" s="47" t="s">
        <v>4</v>
      </c>
      <c r="H42" s="68">
        <f>F42-'１２月'!F42</f>
        <v>0</v>
      </c>
      <c r="I42" s="48" t="s">
        <v>5</v>
      </c>
      <c r="J42" s="34">
        <f t="shared" si="6"/>
      </c>
      <c r="L42" s="173" t="s">
        <v>130</v>
      </c>
      <c r="M42" s="105">
        <v>1016</v>
      </c>
      <c r="N42" s="107">
        <v>970</v>
      </c>
      <c r="O42" s="58"/>
      <c r="P42" s="110">
        <v>743</v>
      </c>
      <c r="Q42" s="56"/>
      <c r="S42" s="184"/>
      <c r="T42" s="171">
        <f>T41+U41</f>
        <v>209</v>
      </c>
      <c r="U42" s="172"/>
      <c r="V42" s="109"/>
      <c r="W42" s="171">
        <f>W41+X41</f>
        <v>0</v>
      </c>
      <c r="X42" s="172"/>
      <c r="Y42" s="109"/>
      <c r="Z42" s="171">
        <f>SUM(Z41:AA41)</f>
        <v>209</v>
      </c>
      <c r="AA42" s="172"/>
      <c r="AB42" s="141"/>
    </row>
    <row r="43" spans="2:28" ht="15" customHeight="1">
      <c r="B43" s="13" t="s">
        <v>11</v>
      </c>
      <c r="C43" s="103">
        <v>27</v>
      </c>
      <c r="D43" s="103">
        <v>24</v>
      </c>
      <c r="E43" s="103">
        <v>12</v>
      </c>
      <c r="F43" s="93">
        <f t="shared" si="5"/>
        <v>36</v>
      </c>
      <c r="G43" s="47" t="s">
        <v>4</v>
      </c>
      <c r="H43" s="68">
        <f>F43-'１２月'!F43</f>
        <v>-34</v>
      </c>
      <c r="I43" s="48" t="s">
        <v>5</v>
      </c>
      <c r="J43" s="34" t="str">
        <f t="shared" si="6"/>
        <v>↓</v>
      </c>
      <c r="L43" s="174"/>
      <c r="M43" s="171">
        <f>M42+N42</f>
        <v>1986</v>
      </c>
      <c r="N43" s="172"/>
      <c r="O43" s="31" t="s">
        <v>4</v>
      </c>
      <c r="P43" s="109"/>
      <c r="Q43" s="50" t="s">
        <v>5</v>
      </c>
      <c r="S43" s="183" t="s">
        <v>134</v>
      </c>
      <c r="T43" s="98">
        <v>20657</v>
      </c>
      <c r="U43" s="99">
        <v>20091</v>
      </c>
      <c r="V43" s="100">
        <v>15103</v>
      </c>
      <c r="W43" s="98">
        <v>641</v>
      </c>
      <c r="X43" s="99">
        <v>558</v>
      </c>
      <c r="Y43" s="100">
        <v>858</v>
      </c>
      <c r="Z43" s="98">
        <f>Z7+Z9+Z11+Z13+Z15+Z17+Z19+Z21+Z23+Z25+Z27+Z29+Z31+Z33+Z35+Z37+Z39+Z41</f>
        <v>21298</v>
      </c>
      <c r="AA43" s="99">
        <f>AA7+AA9+AA11+AA13+AA15+AA17+AA19+AA21+AA23+AA25+AA27+AA29+AA31+AA33+AA35+AA37+AA39+AA41</f>
        <v>20649</v>
      </c>
      <c r="AB43" s="143">
        <v>15815</v>
      </c>
    </row>
    <row r="44" spans="2:28" ht="15" customHeight="1" thickBot="1">
      <c r="B44" s="13" t="s">
        <v>12</v>
      </c>
      <c r="C44" s="103">
        <v>16</v>
      </c>
      <c r="D44" s="103">
        <v>11</v>
      </c>
      <c r="E44" s="103">
        <v>11</v>
      </c>
      <c r="F44" s="93">
        <f t="shared" si="5"/>
        <v>22</v>
      </c>
      <c r="G44" s="47" t="s">
        <v>4</v>
      </c>
      <c r="H44" s="68">
        <f>F44-'１２月'!F44</f>
        <v>-8</v>
      </c>
      <c r="I44" s="48" t="s">
        <v>5</v>
      </c>
      <c r="J44" s="34" t="str">
        <f t="shared" si="6"/>
        <v>↓</v>
      </c>
      <c r="L44" s="173" t="s">
        <v>131</v>
      </c>
      <c r="M44" s="105">
        <v>339</v>
      </c>
      <c r="N44" s="107">
        <v>343</v>
      </c>
      <c r="O44" s="58"/>
      <c r="P44" s="108">
        <v>243</v>
      </c>
      <c r="Q44" s="56"/>
      <c r="S44" s="195"/>
      <c r="T44" s="175">
        <f>T43+U43</f>
        <v>40748</v>
      </c>
      <c r="U44" s="176"/>
      <c r="V44" s="101"/>
      <c r="W44" s="175">
        <f>W43+X43</f>
        <v>1199</v>
      </c>
      <c r="X44" s="176"/>
      <c r="Y44" s="101"/>
      <c r="Z44" s="175">
        <f>SUM(Z43:AA43)</f>
        <v>41947</v>
      </c>
      <c r="AA44" s="176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0</v>
      </c>
      <c r="F45" s="93">
        <f t="shared" si="5"/>
        <v>0</v>
      </c>
      <c r="G45" s="47" t="s">
        <v>4</v>
      </c>
      <c r="H45" s="68">
        <f>F45-'１２月'!F45</f>
        <v>0</v>
      </c>
      <c r="I45" s="48" t="s">
        <v>5</v>
      </c>
      <c r="J45" s="34">
        <f t="shared" si="6"/>
      </c>
      <c r="L45" s="174"/>
      <c r="M45" s="171">
        <f>M44+N44</f>
        <v>682</v>
      </c>
      <c r="N45" s="172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5</v>
      </c>
      <c r="D46" s="104">
        <v>2</v>
      </c>
      <c r="E46" s="104">
        <v>3</v>
      </c>
      <c r="F46" s="95">
        <f t="shared" si="5"/>
        <v>5</v>
      </c>
      <c r="G46" s="57" t="s">
        <v>4</v>
      </c>
      <c r="H46" s="71">
        <f>F46-'１２月'!F46</f>
        <v>-3</v>
      </c>
      <c r="I46" s="51" t="s">
        <v>5</v>
      </c>
      <c r="J46" s="34" t="str">
        <f t="shared" si="6"/>
        <v>↓</v>
      </c>
      <c r="L46" s="173" t="s">
        <v>132</v>
      </c>
      <c r="M46" s="105">
        <v>190</v>
      </c>
      <c r="N46" s="107">
        <v>186</v>
      </c>
      <c r="O46" s="58"/>
      <c r="P46" s="110">
        <v>119</v>
      </c>
      <c r="Q46" s="56"/>
      <c r="T46" s="196" t="s">
        <v>257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96">
        <v>6</v>
      </c>
      <c r="D47" s="96">
        <v>12</v>
      </c>
      <c r="E47" s="96">
        <v>-1</v>
      </c>
      <c r="F47" s="96">
        <f>F41-F42+F43-F44+F45-F46</f>
        <v>11</v>
      </c>
      <c r="G47" s="61" t="s">
        <v>4</v>
      </c>
      <c r="H47" s="72">
        <f>F47-'１２月'!F47</f>
        <v>-23</v>
      </c>
      <c r="I47" s="60" t="s">
        <v>5</v>
      </c>
      <c r="J47" s="34" t="str">
        <f t="shared" si="6"/>
        <v>↓</v>
      </c>
      <c r="L47" s="174"/>
      <c r="M47" s="171">
        <f>M46+N46</f>
        <v>376</v>
      </c>
      <c r="N47" s="172"/>
      <c r="O47" s="31" t="s">
        <v>4</v>
      </c>
      <c r="P47" s="109"/>
      <c r="Q47" s="50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3" t="s">
        <v>133</v>
      </c>
      <c r="M48" s="105">
        <v>113</v>
      </c>
      <c r="N48" s="107">
        <v>96</v>
      </c>
      <c r="O48" s="58"/>
      <c r="P48" s="110">
        <v>62</v>
      </c>
      <c r="Q48" s="56"/>
      <c r="T48" s="196"/>
      <c r="U48" s="196"/>
      <c r="V48" s="196"/>
      <c r="W48" s="196"/>
      <c r="X48" s="196"/>
      <c r="Y48" s="196"/>
      <c r="Z48" s="196"/>
      <c r="AA48" s="196"/>
    </row>
    <row r="49" spans="12:17" ht="15" customHeight="1">
      <c r="L49" s="174"/>
      <c r="M49" s="171">
        <f>M48+N48</f>
        <v>209</v>
      </c>
      <c r="N49" s="172"/>
      <c r="O49" s="31" t="s">
        <v>4</v>
      </c>
      <c r="P49" s="109"/>
      <c r="Q49" s="50" t="s">
        <v>5</v>
      </c>
    </row>
    <row r="50" spans="12:17" ht="15" customHeight="1">
      <c r="L50" s="173" t="s">
        <v>135</v>
      </c>
      <c r="M50" s="105">
        <v>404</v>
      </c>
      <c r="N50" s="107">
        <v>386</v>
      </c>
      <c r="O50" s="58"/>
      <c r="P50" s="110">
        <v>220</v>
      </c>
      <c r="Q50" s="56"/>
    </row>
    <row r="51" spans="12:17" ht="15" customHeight="1">
      <c r="L51" s="174"/>
      <c r="M51" s="171">
        <f>M50+N50</f>
        <v>790</v>
      </c>
      <c r="N51" s="172"/>
      <c r="O51" s="31" t="s">
        <v>4</v>
      </c>
      <c r="P51" s="109"/>
      <c r="Q51" s="50" t="s">
        <v>5</v>
      </c>
    </row>
    <row r="52" spans="12:17" ht="15" customHeight="1">
      <c r="L52" s="173" t="s">
        <v>134</v>
      </c>
      <c r="M52" s="98">
        <v>21298</v>
      </c>
      <c r="N52" s="99">
        <v>20649</v>
      </c>
      <c r="O52" s="58"/>
      <c r="P52" s="147">
        <v>15815</v>
      </c>
      <c r="Q52" s="56"/>
    </row>
    <row r="53" spans="12:17" ht="15" customHeight="1" thickBot="1">
      <c r="L53" s="177"/>
      <c r="M53" s="175">
        <f>M52+N52</f>
        <v>41947</v>
      </c>
      <c r="N53" s="176"/>
      <c r="O53" s="62" t="s">
        <v>4</v>
      </c>
      <c r="P53" s="101"/>
      <c r="Q53" s="42" t="s">
        <v>5</v>
      </c>
    </row>
  </sheetData>
  <sheetProtection/>
  <mergeCells count="144">
    <mergeCell ref="T46:AA48"/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  <mergeCell ref="M25:N25"/>
    <mergeCell ref="M27:N27"/>
    <mergeCell ref="L24:L25"/>
    <mergeCell ref="M29:N29"/>
    <mergeCell ref="L26:L27"/>
    <mergeCell ref="L28:L29"/>
    <mergeCell ref="M21:N21"/>
    <mergeCell ref="L20:L21"/>
    <mergeCell ref="L22:L23"/>
    <mergeCell ref="D15:F15"/>
    <mergeCell ref="D16:F16"/>
    <mergeCell ref="D17:F17"/>
    <mergeCell ref="D18:F18"/>
    <mergeCell ref="M23:N23"/>
    <mergeCell ref="M17:N17"/>
    <mergeCell ref="M19:N19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M7:N7"/>
    <mergeCell ref="M9:N9"/>
    <mergeCell ref="M11:N11"/>
    <mergeCell ref="M13:N13"/>
    <mergeCell ref="M15:N15"/>
    <mergeCell ref="M41:N41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L52:L53"/>
    <mergeCell ref="L40:L41"/>
    <mergeCell ref="L42:L43"/>
    <mergeCell ref="L44:L45"/>
    <mergeCell ref="L46:L47"/>
    <mergeCell ref="S7:S8"/>
    <mergeCell ref="S15:S16"/>
    <mergeCell ref="S23:S24"/>
    <mergeCell ref="S31:S32"/>
    <mergeCell ref="S43:S44"/>
    <mergeCell ref="T8:U8"/>
    <mergeCell ref="S9:S10"/>
    <mergeCell ref="T10:U10"/>
    <mergeCell ref="S11:S12"/>
    <mergeCell ref="T12:U12"/>
    <mergeCell ref="S13:S14"/>
    <mergeCell ref="T14:U14"/>
    <mergeCell ref="T16:U16"/>
    <mergeCell ref="S17:S18"/>
    <mergeCell ref="T18:U18"/>
    <mergeCell ref="S19:S20"/>
    <mergeCell ref="T20:U20"/>
    <mergeCell ref="S21:S22"/>
    <mergeCell ref="T22:U22"/>
    <mergeCell ref="T24:U24"/>
    <mergeCell ref="S25:S26"/>
    <mergeCell ref="T26:U26"/>
    <mergeCell ref="S27:S28"/>
    <mergeCell ref="T28:U28"/>
    <mergeCell ref="S29:S30"/>
    <mergeCell ref="T30:U30"/>
    <mergeCell ref="T32:U32"/>
    <mergeCell ref="S33:S34"/>
    <mergeCell ref="T34:U34"/>
    <mergeCell ref="S35:S36"/>
    <mergeCell ref="T36:U36"/>
    <mergeCell ref="S37:S38"/>
    <mergeCell ref="T38:U38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W18:X18"/>
    <mergeCell ref="W20:X20"/>
    <mergeCell ref="W22:X22"/>
    <mergeCell ref="W24:X24"/>
    <mergeCell ref="W26:X26"/>
    <mergeCell ref="W28:X28"/>
    <mergeCell ref="W44:X44"/>
    <mergeCell ref="W40:X40"/>
    <mergeCell ref="W42:X42"/>
    <mergeCell ref="W32:X32"/>
    <mergeCell ref="W34:X34"/>
    <mergeCell ref="W36:X36"/>
    <mergeCell ref="W38:X38"/>
    <mergeCell ref="Z26:AA26"/>
    <mergeCell ref="Z28:AA28"/>
    <mergeCell ref="Z36:AA36"/>
    <mergeCell ref="Z38:AA38"/>
    <mergeCell ref="Z24:AA24"/>
    <mergeCell ref="W30:X30"/>
    <mergeCell ref="Z16:AA16"/>
    <mergeCell ref="Z18:AA18"/>
    <mergeCell ref="Z20:AA20"/>
    <mergeCell ref="Z22:AA22"/>
    <mergeCell ref="AB5:AB6"/>
    <mergeCell ref="Z40:AA40"/>
    <mergeCell ref="Z8:AA8"/>
    <mergeCell ref="Z10:AA10"/>
    <mergeCell ref="Z12:AA12"/>
    <mergeCell ref="Z14:AA14"/>
    <mergeCell ref="T4:V4"/>
    <mergeCell ref="W4:Y4"/>
    <mergeCell ref="Z4:AB4"/>
    <mergeCell ref="Z42:AA42"/>
    <mergeCell ref="Z44:AA44"/>
    <mergeCell ref="V5:V6"/>
    <mergeCell ref="Y5:Y6"/>
    <mergeCell ref="Z32:AA32"/>
    <mergeCell ref="Z34:AA34"/>
    <mergeCell ref="Z30:AA30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">
      <selection activeCell="F20" sqref="F20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"平成"&amp;WIDECHAR('目次'!B3+1)&amp;"年２月１日の人口"</f>
        <v>平成３１年２月１日の人口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2">
        <f>D9+D15</f>
        <v>42041</v>
      </c>
      <c r="E3" s="163"/>
      <c r="F3" s="164"/>
      <c r="G3" s="45" t="s">
        <v>4</v>
      </c>
      <c r="H3" s="66">
        <f>D3-'１月'!D3</f>
        <v>94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65">
        <f>D10+D16</f>
        <v>21349</v>
      </c>
      <c r="E4" s="166"/>
      <c r="F4" s="167"/>
      <c r="G4" s="47" t="s">
        <v>4</v>
      </c>
      <c r="H4" s="67">
        <f>D4-'１月'!D4</f>
        <v>51</v>
      </c>
      <c r="I4" s="48" t="s">
        <v>5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165">
        <f>D11+D17</f>
        <v>20692</v>
      </c>
      <c r="E5" s="166"/>
      <c r="F5" s="167"/>
      <c r="G5" s="49" t="s">
        <v>4</v>
      </c>
      <c r="H5" s="69">
        <f>D5-'１月'!D5</f>
        <v>43</v>
      </c>
      <c r="I5" s="50" t="s">
        <v>5</v>
      </c>
      <c r="J5" s="34" t="str">
        <f>IF(H5=0,"",IF(H5&gt;0,"↑","↓"))</f>
        <v>↑</v>
      </c>
      <c r="L5" s="179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15906</v>
      </c>
      <c r="E6" s="169"/>
      <c r="F6" s="170"/>
      <c r="G6" s="53" t="s">
        <v>4</v>
      </c>
      <c r="H6" s="70">
        <f>D6-'１月'!D6</f>
        <v>91</v>
      </c>
      <c r="I6" s="54" t="s">
        <v>5</v>
      </c>
      <c r="J6" s="34" t="str">
        <f>IF(H6=0,"",IF(H6&gt;0,"↑","↓"))</f>
        <v>↑</v>
      </c>
      <c r="L6" s="173" t="s">
        <v>112</v>
      </c>
      <c r="M6" s="105">
        <v>128</v>
      </c>
      <c r="N6" s="106">
        <v>131</v>
      </c>
      <c r="O6" s="30"/>
      <c r="P6" s="108">
        <v>80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174"/>
      <c r="M7" s="171">
        <f>M6+N6</f>
        <v>259</v>
      </c>
      <c r="N7" s="172"/>
      <c r="O7" s="31" t="s">
        <v>4</v>
      </c>
      <c r="P7" s="109"/>
      <c r="Q7" s="50" t="s">
        <v>5</v>
      </c>
      <c r="S7" s="183" t="s">
        <v>112</v>
      </c>
      <c r="T7" s="105">
        <v>128</v>
      </c>
      <c r="U7" s="106">
        <v>130</v>
      </c>
      <c r="V7" s="108">
        <v>80</v>
      </c>
      <c r="W7" s="105">
        <v>0</v>
      </c>
      <c r="X7" s="106">
        <v>1</v>
      </c>
      <c r="Y7" s="110">
        <v>1</v>
      </c>
      <c r="Z7" s="105">
        <f>T7+W7</f>
        <v>128</v>
      </c>
      <c r="AA7" s="106">
        <f>U7+X7</f>
        <v>131</v>
      </c>
      <c r="AB7" s="140">
        <v>80</v>
      </c>
    </row>
    <row r="8" spans="2:28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173" t="s">
        <v>113</v>
      </c>
      <c r="M8" s="105">
        <v>174</v>
      </c>
      <c r="N8" s="107">
        <v>169</v>
      </c>
      <c r="O8" s="58"/>
      <c r="P8" s="110">
        <v>115</v>
      </c>
      <c r="Q8" s="56"/>
      <c r="S8" s="184"/>
      <c r="T8" s="171">
        <f>T7+U7</f>
        <v>258</v>
      </c>
      <c r="U8" s="172"/>
      <c r="V8" s="109"/>
      <c r="W8" s="171">
        <f>W7+X7</f>
        <v>1</v>
      </c>
      <c r="X8" s="172"/>
      <c r="Y8" s="109"/>
      <c r="Z8" s="171">
        <f>SUM(Z7:AA7)</f>
        <v>259</v>
      </c>
      <c r="AA8" s="172"/>
      <c r="AB8" s="141"/>
    </row>
    <row r="9" spans="2:28" ht="15" customHeight="1">
      <c r="B9" s="81" t="s">
        <v>0</v>
      </c>
      <c r="C9" s="111"/>
      <c r="D9" s="162">
        <f>D10+D11</f>
        <v>40767</v>
      </c>
      <c r="E9" s="163"/>
      <c r="F9" s="164"/>
      <c r="G9" s="45" t="s">
        <v>4</v>
      </c>
      <c r="H9" s="66">
        <f>D9-'１月'!D9</f>
        <v>19</v>
      </c>
      <c r="I9" s="46" t="s">
        <v>5</v>
      </c>
      <c r="J9" s="34" t="str">
        <f>IF(H9=0,"",IF(H9&gt;0,"↑","↓"))</f>
        <v>↑</v>
      </c>
      <c r="L9" s="174"/>
      <c r="M9" s="171">
        <f>M8+N8</f>
        <v>343</v>
      </c>
      <c r="N9" s="172"/>
      <c r="O9" s="31" t="s">
        <v>4</v>
      </c>
      <c r="P9" s="109"/>
      <c r="Q9" s="50" t="s">
        <v>5</v>
      </c>
      <c r="S9" s="183" t="s">
        <v>113</v>
      </c>
      <c r="T9" s="105">
        <v>174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174</v>
      </c>
      <c r="AA9" s="107">
        <f>U9+X9</f>
        <v>169</v>
      </c>
      <c r="AB9" s="142">
        <v>115</v>
      </c>
    </row>
    <row r="10" spans="2:28" ht="15" customHeight="1">
      <c r="B10" s="112" t="s">
        <v>1</v>
      </c>
      <c r="C10" s="113"/>
      <c r="D10" s="165">
        <v>20654</v>
      </c>
      <c r="E10" s="166"/>
      <c r="F10" s="167"/>
      <c r="G10" s="47" t="s">
        <v>4</v>
      </c>
      <c r="H10" s="67">
        <f>D10-'１月'!D10</f>
        <v>-3</v>
      </c>
      <c r="I10" s="48" t="s">
        <v>5</v>
      </c>
      <c r="J10" s="34" t="str">
        <f>IF(H10=0,"",IF(H10&gt;0,"↑","↓"))</f>
        <v>↓</v>
      </c>
      <c r="L10" s="173" t="s">
        <v>114</v>
      </c>
      <c r="M10" s="105">
        <v>1552</v>
      </c>
      <c r="N10" s="107">
        <v>1536</v>
      </c>
      <c r="O10" s="58"/>
      <c r="P10" s="110">
        <v>1128</v>
      </c>
      <c r="Q10" s="56"/>
      <c r="S10" s="184"/>
      <c r="T10" s="171">
        <f>T9+U9</f>
        <v>343</v>
      </c>
      <c r="U10" s="172"/>
      <c r="V10" s="109"/>
      <c r="W10" s="171">
        <f>W9+X9</f>
        <v>0</v>
      </c>
      <c r="X10" s="172"/>
      <c r="Y10" s="109"/>
      <c r="Z10" s="171">
        <f>SUM(Z9:AA9)</f>
        <v>343</v>
      </c>
      <c r="AA10" s="172"/>
      <c r="AB10" s="141"/>
    </row>
    <row r="11" spans="2:28" ht="15" customHeight="1">
      <c r="B11" s="112" t="s">
        <v>2</v>
      </c>
      <c r="C11" s="113"/>
      <c r="D11" s="165">
        <v>20113</v>
      </c>
      <c r="E11" s="166"/>
      <c r="F11" s="167"/>
      <c r="G11" s="47" t="s">
        <v>4</v>
      </c>
      <c r="H11" s="69">
        <f>D11-'１月'!D11</f>
        <v>22</v>
      </c>
      <c r="I11" s="48" t="s">
        <v>5</v>
      </c>
      <c r="J11" s="34" t="str">
        <f>IF(H11=0,"",IF(H11&gt;0,"↑","↓"))</f>
        <v>↑</v>
      </c>
      <c r="L11" s="174"/>
      <c r="M11" s="171">
        <f>M10+N10</f>
        <v>3088</v>
      </c>
      <c r="N11" s="172"/>
      <c r="O11" s="31" t="s">
        <v>4</v>
      </c>
      <c r="P11" s="109"/>
      <c r="Q11" s="50" t="s">
        <v>5</v>
      </c>
      <c r="S11" s="183" t="s">
        <v>114</v>
      </c>
      <c r="T11" s="105">
        <v>1542</v>
      </c>
      <c r="U11" s="107">
        <v>1524</v>
      </c>
      <c r="V11" s="110">
        <v>1116</v>
      </c>
      <c r="W11" s="105">
        <v>10</v>
      </c>
      <c r="X11" s="107">
        <v>12</v>
      </c>
      <c r="Y11" s="110">
        <v>17</v>
      </c>
      <c r="Z11" s="105">
        <f>T11+W11</f>
        <v>1552</v>
      </c>
      <c r="AA11" s="107">
        <f>U11+X11</f>
        <v>1536</v>
      </c>
      <c r="AB11" s="142">
        <v>1128</v>
      </c>
    </row>
    <row r="12" spans="2:28" ht="15" customHeight="1" thickBot="1">
      <c r="B12" s="114" t="s">
        <v>3</v>
      </c>
      <c r="C12" s="115"/>
      <c r="D12" s="168">
        <v>15096</v>
      </c>
      <c r="E12" s="169"/>
      <c r="F12" s="170"/>
      <c r="G12" s="53" t="s">
        <v>4</v>
      </c>
      <c r="H12" s="70">
        <f>D12-'１月'!D12</f>
        <v>24</v>
      </c>
      <c r="I12" s="54" t="s">
        <v>5</v>
      </c>
      <c r="J12" s="34" t="str">
        <f>IF(H12=0,"",IF(H12&gt;0,"↑","↓"))</f>
        <v>↑</v>
      </c>
      <c r="L12" s="173" t="s">
        <v>115</v>
      </c>
      <c r="M12" s="105">
        <v>2447</v>
      </c>
      <c r="N12" s="107">
        <v>2338</v>
      </c>
      <c r="O12" s="58"/>
      <c r="P12" s="110">
        <v>1734</v>
      </c>
      <c r="Q12" s="56"/>
      <c r="S12" s="184"/>
      <c r="T12" s="171">
        <f>T11+U11</f>
        <v>3066</v>
      </c>
      <c r="U12" s="172"/>
      <c r="V12" s="109"/>
      <c r="W12" s="171">
        <f>W11+X11</f>
        <v>22</v>
      </c>
      <c r="X12" s="172"/>
      <c r="Y12" s="109"/>
      <c r="Z12" s="171">
        <f>SUM(Z11:AA11)</f>
        <v>3088</v>
      </c>
      <c r="AA12" s="172"/>
      <c r="AB12" s="141"/>
    </row>
    <row r="13" spans="6:28" ht="15" customHeight="1">
      <c r="F13" s="91"/>
      <c r="H13" s="64"/>
      <c r="L13" s="174"/>
      <c r="M13" s="171">
        <f>M12+N12</f>
        <v>4785</v>
      </c>
      <c r="N13" s="172"/>
      <c r="O13" s="31" t="s">
        <v>4</v>
      </c>
      <c r="P13" s="109"/>
      <c r="Q13" s="50" t="s">
        <v>5</v>
      </c>
      <c r="S13" s="183" t="s">
        <v>115</v>
      </c>
      <c r="T13" s="105">
        <v>2435</v>
      </c>
      <c r="U13" s="107">
        <v>2328</v>
      </c>
      <c r="V13" s="110">
        <v>1716</v>
      </c>
      <c r="W13" s="105">
        <v>34</v>
      </c>
      <c r="X13" s="107">
        <v>38</v>
      </c>
      <c r="Y13" s="110">
        <v>57</v>
      </c>
      <c r="Z13" s="105">
        <f>T13+W13</f>
        <v>2469</v>
      </c>
      <c r="AA13" s="107">
        <f>U13+X13</f>
        <v>2366</v>
      </c>
      <c r="AB13" s="142">
        <v>1758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73" t="s">
        <v>116</v>
      </c>
      <c r="M14" s="105">
        <v>734</v>
      </c>
      <c r="N14" s="107">
        <v>728</v>
      </c>
      <c r="O14" s="58"/>
      <c r="P14" s="110">
        <v>570</v>
      </c>
      <c r="Q14" s="56"/>
      <c r="S14" s="184"/>
      <c r="T14" s="171">
        <f>T13+U13</f>
        <v>4763</v>
      </c>
      <c r="U14" s="172"/>
      <c r="V14" s="109"/>
      <c r="W14" s="171">
        <f>W13+X13</f>
        <v>72</v>
      </c>
      <c r="X14" s="172"/>
      <c r="Y14" s="109"/>
      <c r="Z14" s="171">
        <f>SUM(Z13:AA13)</f>
        <v>4835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1274</v>
      </c>
      <c r="E15" s="163"/>
      <c r="F15" s="164"/>
      <c r="G15" s="45" t="s">
        <v>4</v>
      </c>
      <c r="H15" s="66">
        <f>D15-'１月'!D15</f>
        <v>75</v>
      </c>
      <c r="I15" s="46" t="s">
        <v>5</v>
      </c>
      <c r="J15" s="34" t="str">
        <f>IF(H15=0,"",IF(H15&gt;0,"↑","↓"))</f>
        <v>↑</v>
      </c>
      <c r="L15" s="174"/>
      <c r="M15" s="171">
        <f>M14+N14</f>
        <v>1462</v>
      </c>
      <c r="N15" s="172"/>
      <c r="O15" s="31" t="s">
        <v>4</v>
      </c>
      <c r="P15" s="109"/>
      <c r="Q15" s="50" t="s">
        <v>5</v>
      </c>
      <c r="S15" s="183" t="s">
        <v>116</v>
      </c>
      <c r="T15" s="105">
        <v>456</v>
      </c>
      <c r="U15" s="107">
        <v>457</v>
      </c>
      <c r="V15" s="110">
        <v>345</v>
      </c>
      <c r="W15" s="105">
        <v>7</v>
      </c>
      <c r="X15" s="107">
        <v>7</v>
      </c>
      <c r="Y15" s="110">
        <v>7</v>
      </c>
      <c r="Z15" s="105">
        <f>T15+W15</f>
        <v>463</v>
      </c>
      <c r="AA15" s="107">
        <f>U15+X15</f>
        <v>464</v>
      </c>
      <c r="AB15" s="142">
        <v>349</v>
      </c>
    </row>
    <row r="16" spans="2:28" ht="15" customHeight="1">
      <c r="B16" s="112" t="s">
        <v>1</v>
      </c>
      <c r="C16" s="113"/>
      <c r="D16" s="165">
        <v>695</v>
      </c>
      <c r="E16" s="166"/>
      <c r="F16" s="167"/>
      <c r="G16" s="47" t="s">
        <v>4</v>
      </c>
      <c r="H16" s="67">
        <f>D16-'１月'!D16</f>
        <v>54</v>
      </c>
      <c r="I16" s="48" t="s">
        <v>5</v>
      </c>
      <c r="J16" s="34" t="str">
        <f>IF(H16=0,"",IF(H16&gt;0,"↑","↓"))</f>
        <v>↑</v>
      </c>
      <c r="L16" s="173" t="s">
        <v>117</v>
      </c>
      <c r="M16" s="105">
        <v>2707</v>
      </c>
      <c r="N16" s="107">
        <v>2619</v>
      </c>
      <c r="O16" s="58"/>
      <c r="P16" s="110">
        <v>2032</v>
      </c>
      <c r="Q16" s="56"/>
      <c r="S16" s="184"/>
      <c r="T16" s="171">
        <f>T15+U15</f>
        <v>913</v>
      </c>
      <c r="U16" s="172"/>
      <c r="V16" s="109"/>
      <c r="W16" s="171">
        <f>W15+X15</f>
        <v>14</v>
      </c>
      <c r="X16" s="172"/>
      <c r="Y16" s="109"/>
      <c r="Z16" s="171">
        <f>SUM(Z15:AA15)</f>
        <v>927</v>
      </c>
      <c r="AA16" s="172"/>
      <c r="AB16" s="141"/>
    </row>
    <row r="17" spans="2:28" ht="15" customHeight="1">
      <c r="B17" s="112" t="s">
        <v>2</v>
      </c>
      <c r="C17" s="113"/>
      <c r="D17" s="165">
        <v>579</v>
      </c>
      <c r="E17" s="166"/>
      <c r="F17" s="167"/>
      <c r="G17" s="47" t="s">
        <v>4</v>
      </c>
      <c r="H17" s="69">
        <f>D17-'１月'!D17</f>
        <v>21</v>
      </c>
      <c r="I17" s="48" t="s">
        <v>5</v>
      </c>
      <c r="J17" s="34" t="str">
        <f>IF(H17=0,"",IF(H17&gt;0,"↑","↓"))</f>
        <v>↑</v>
      </c>
      <c r="L17" s="174"/>
      <c r="M17" s="171">
        <f>M16+N16</f>
        <v>5326</v>
      </c>
      <c r="N17" s="172"/>
      <c r="O17" s="31" t="s">
        <v>4</v>
      </c>
      <c r="P17" s="109"/>
      <c r="Q17" s="50" t="s">
        <v>5</v>
      </c>
      <c r="S17" s="183" t="s">
        <v>259</v>
      </c>
      <c r="T17" s="105">
        <v>1685</v>
      </c>
      <c r="U17" s="107">
        <v>1543</v>
      </c>
      <c r="V17" s="110">
        <v>1266</v>
      </c>
      <c r="W17" s="105">
        <v>7</v>
      </c>
      <c r="X17" s="107">
        <v>22</v>
      </c>
      <c r="Y17" s="110">
        <v>24</v>
      </c>
      <c r="Z17" s="105">
        <f>T17+W17</f>
        <v>1692</v>
      </c>
      <c r="AA17" s="107">
        <f>U17+X17</f>
        <v>1565</v>
      </c>
      <c r="AB17" s="142">
        <v>1273</v>
      </c>
    </row>
    <row r="18" spans="2:28" ht="15" customHeight="1" thickBot="1">
      <c r="B18" s="114" t="s">
        <v>3</v>
      </c>
      <c r="C18" s="115"/>
      <c r="D18" s="168">
        <v>810</v>
      </c>
      <c r="E18" s="169"/>
      <c r="F18" s="170"/>
      <c r="G18" s="53" t="s">
        <v>4</v>
      </c>
      <c r="H18" s="70">
        <f>D18-'１月'!D18</f>
        <v>67</v>
      </c>
      <c r="I18" s="54" t="s">
        <v>5</v>
      </c>
      <c r="J18" s="34" t="str">
        <f>IF(H18=0,"",IF(H18&gt;0,"↑","↓"))</f>
        <v>↑</v>
      </c>
      <c r="L18" s="173" t="s">
        <v>118</v>
      </c>
      <c r="M18" s="105">
        <v>2975</v>
      </c>
      <c r="N18" s="107">
        <v>2841</v>
      </c>
      <c r="O18" s="58"/>
      <c r="P18" s="110">
        <v>2298</v>
      </c>
      <c r="Q18" s="56"/>
      <c r="S18" s="184"/>
      <c r="T18" s="171">
        <f>T17+U17</f>
        <v>3228</v>
      </c>
      <c r="U18" s="172"/>
      <c r="V18" s="109"/>
      <c r="W18" s="171">
        <f>W17+X17</f>
        <v>29</v>
      </c>
      <c r="X18" s="172"/>
      <c r="Y18" s="109"/>
      <c r="Z18" s="171">
        <f>SUM(Z17:AA17)</f>
        <v>3257</v>
      </c>
      <c r="AA18" s="172"/>
      <c r="AB18" s="141"/>
    </row>
    <row r="19" spans="12:28" ht="15" customHeight="1">
      <c r="L19" s="174"/>
      <c r="M19" s="171">
        <f>M18+N18</f>
        <v>5816</v>
      </c>
      <c r="N19" s="172"/>
      <c r="O19" s="31" t="s">
        <v>4</v>
      </c>
      <c r="P19" s="109"/>
      <c r="Q19" s="50" t="s">
        <v>5</v>
      </c>
      <c r="S19" s="183" t="s">
        <v>260</v>
      </c>
      <c r="T19" s="105">
        <v>4751</v>
      </c>
      <c r="U19" s="107">
        <v>4661</v>
      </c>
      <c r="V19" s="110">
        <v>3541</v>
      </c>
      <c r="W19" s="105">
        <v>182</v>
      </c>
      <c r="X19" s="107">
        <v>118</v>
      </c>
      <c r="Y19" s="110">
        <v>195</v>
      </c>
      <c r="Z19" s="105">
        <f>T19+W19</f>
        <v>4933</v>
      </c>
      <c r="AA19" s="107">
        <f>U19+X19</f>
        <v>4779</v>
      </c>
      <c r="AB19" s="142">
        <v>3701</v>
      </c>
    </row>
    <row r="20" spans="2:28" ht="15" customHeight="1">
      <c r="B20" s="85" t="s">
        <v>7</v>
      </c>
      <c r="C20" s="44"/>
      <c r="H20" s="63"/>
      <c r="L20" s="173" t="s">
        <v>119</v>
      </c>
      <c r="M20" s="105">
        <v>76</v>
      </c>
      <c r="N20" s="107">
        <v>85</v>
      </c>
      <c r="O20" s="58"/>
      <c r="P20" s="110">
        <v>50</v>
      </c>
      <c r="Q20" s="56"/>
      <c r="S20" s="184"/>
      <c r="T20" s="171">
        <f>T19+U19</f>
        <v>9412</v>
      </c>
      <c r="U20" s="172"/>
      <c r="V20" s="109"/>
      <c r="W20" s="171">
        <f>W19+X19</f>
        <v>300</v>
      </c>
      <c r="X20" s="172"/>
      <c r="Y20" s="109"/>
      <c r="Z20" s="171">
        <f>SUM(Z19:AA19)</f>
        <v>9712</v>
      </c>
      <c r="AA20" s="172"/>
      <c r="AB20" s="141"/>
    </row>
    <row r="21" spans="3:28" ht="15" customHeight="1" thickBot="1">
      <c r="C21" s="44"/>
      <c r="H21" s="63"/>
      <c r="L21" s="174"/>
      <c r="M21" s="171">
        <f>M20+N20</f>
        <v>161</v>
      </c>
      <c r="N21" s="172"/>
      <c r="O21" s="31" t="s">
        <v>4</v>
      </c>
      <c r="P21" s="109"/>
      <c r="Q21" s="50" t="s">
        <v>5</v>
      </c>
      <c r="S21" s="183" t="s">
        <v>120</v>
      </c>
      <c r="T21" s="105">
        <v>1451</v>
      </c>
      <c r="U21" s="107">
        <v>1371</v>
      </c>
      <c r="V21" s="110">
        <v>1053</v>
      </c>
      <c r="W21" s="105">
        <v>54</v>
      </c>
      <c r="X21" s="107">
        <v>63</v>
      </c>
      <c r="Y21" s="110">
        <v>80</v>
      </c>
      <c r="Z21" s="105">
        <f>T21+W21</f>
        <v>1505</v>
      </c>
      <c r="AA21" s="107">
        <f>U21+X21</f>
        <v>1434</v>
      </c>
      <c r="AB21" s="142">
        <v>1121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73" t="s">
        <v>120</v>
      </c>
      <c r="M22" s="105">
        <v>1498</v>
      </c>
      <c r="N22" s="107">
        <v>1432</v>
      </c>
      <c r="O22" s="58"/>
      <c r="P22" s="110">
        <v>1118</v>
      </c>
      <c r="Q22" s="56"/>
      <c r="S22" s="184"/>
      <c r="T22" s="171">
        <f>T21+U21</f>
        <v>2822</v>
      </c>
      <c r="U22" s="172"/>
      <c r="V22" s="109"/>
      <c r="W22" s="171">
        <f>W21+X21</f>
        <v>117</v>
      </c>
      <c r="X22" s="172"/>
      <c r="Y22" s="109"/>
      <c r="Z22" s="171">
        <f>SUM(Z21:AA21)</f>
        <v>2939</v>
      </c>
      <c r="AA22" s="172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17</v>
      </c>
      <c r="E23" s="92">
        <f t="shared" si="0"/>
        <v>17</v>
      </c>
      <c r="F23" s="93">
        <f>SUM(D23:E23)</f>
        <v>34</v>
      </c>
      <c r="G23" s="47" t="s">
        <v>4</v>
      </c>
      <c r="H23" s="68">
        <f>F23-'１月'!F23</f>
        <v>8</v>
      </c>
      <c r="I23" s="48" t="s">
        <v>5</v>
      </c>
      <c r="J23" s="34" t="str">
        <f aca="true" t="shared" si="1" ref="J23:J29">IF(H23=0,"",IF(H23&gt;0,"↑","↓"))</f>
        <v>↑</v>
      </c>
      <c r="L23" s="174"/>
      <c r="M23" s="171">
        <f>M22+N22</f>
        <v>2930</v>
      </c>
      <c r="N23" s="172"/>
      <c r="O23" s="31" t="s">
        <v>4</v>
      </c>
      <c r="P23" s="109"/>
      <c r="Q23" s="50" t="s">
        <v>5</v>
      </c>
      <c r="S23" s="183" t="s">
        <v>121</v>
      </c>
      <c r="T23" s="105">
        <v>456</v>
      </c>
      <c r="U23" s="107">
        <v>448</v>
      </c>
      <c r="V23" s="110">
        <v>284</v>
      </c>
      <c r="W23" s="105">
        <v>1</v>
      </c>
      <c r="X23" s="107">
        <v>1</v>
      </c>
      <c r="Y23" s="110">
        <v>2</v>
      </c>
      <c r="Z23" s="105">
        <f>T23+W23</f>
        <v>457</v>
      </c>
      <c r="AA23" s="107">
        <f>U23+X23</f>
        <v>449</v>
      </c>
      <c r="AB23" s="142">
        <v>284</v>
      </c>
    </row>
    <row r="24" spans="2:28" ht="15" customHeight="1">
      <c r="B24" s="13" t="s">
        <v>10</v>
      </c>
      <c r="C24" s="92">
        <f t="shared" si="0"/>
        <v>7</v>
      </c>
      <c r="D24" s="92">
        <f t="shared" si="0"/>
        <v>24</v>
      </c>
      <c r="E24" s="92">
        <f t="shared" si="0"/>
        <v>10</v>
      </c>
      <c r="F24" s="93">
        <f aca="true" t="shared" si="2" ref="F24:F29">SUM(D24:E24)</f>
        <v>34</v>
      </c>
      <c r="G24" s="47" t="s">
        <v>4</v>
      </c>
      <c r="H24" s="68">
        <f>F24-'１月'!F24</f>
        <v>11</v>
      </c>
      <c r="I24" s="48" t="s">
        <v>5</v>
      </c>
      <c r="J24" s="34" t="str">
        <f t="shared" si="1"/>
        <v>↑</v>
      </c>
      <c r="L24" s="173" t="s">
        <v>121</v>
      </c>
      <c r="M24" s="105">
        <v>454</v>
      </c>
      <c r="N24" s="107">
        <v>447</v>
      </c>
      <c r="O24" s="58"/>
      <c r="P24" s="110">
        <v>282</v>
      </c>
      <c r="Q24" s="56"/>
      <c r="S24" s="184"/>
      <c r="T24" s="171">
        <f>T23+U23</f>
        <v>904</v>
      </c>
      <c r="U24" s="172"/>
      <c r="V24" s="109"/>
      <c r="W24" s="171">
        <f>W23+X23</f>
        <v>2</v>
      </c>
      <c r="X24" s="172"/>
      <c r="Y24" s="109"/>
      <c r="Z24" s="171">
        <f>SUM(Z23:AA23)</f>
        <v>906</v>
      </c>
      <c r="AA24" s="172"/>
      <c r="AB24" s="141"/>
    </row>
    <row r="25" spans="2:28" ht="15" customHeight="1">
      <c r="B25" s="13" t="s">
        <v>11</v>
      </c>
      <c r="C25" s="92">
        <f t="shared" si="0"/>
        <v>162</v>
      </c>
      <c r="D25" s="92">
        <f t="shared" si="0"/>
        <v>146</v>
      </c>
      <c r="E25" s="92">
        <f t="shared" si="0"/>
        <v>97</v>
      </c>
      <c r="F25" s="93">
        <f t="shared" si="2"/>
        <v>243</v>
      </c>
      <c r="G25" s="47" t="s">
        <v>4</v>
      </c>
      <c r="H25" s="68">
        <f>F25-'１月'!F25</f>
        <v>51</v>
      </c>
      <c r="I25" s="48" t="s">
        <v>5</v>
      </c>
      <c r="J25" s="34" t="str">
        <f t="shared" si="1"/>
        <v>↑</v>
      </c>
      <c r="L25" s="174"/>
      <c r="M25" s="171">
        <f>M24+N24</f>
        <v>901</v>
      </c>
      <c r="N25" s="172"/>
      <c r="O25" s="31" t="s">
        <v>4</v>
      </c>
      <c r="P25" s="109"/>
      <c r="Q25" s="50" t="s">
        <v>5</v>
      </c>
      <c r="S25" s="183" t="s">
        <v>122</v>
      </c>
      <c r="T25" s="105">
        <v>1964</v>
      </c>
      <c r="U25" s="107">
        <v>1845</v>
      </c>
      <c r="V25" s="110">
        <v>1671</v>
      </c>
      <c r="W25" s="105">
        <v>194</v>
      </c>
      <c r="X25" s="107">
        <v>101</v>
      </c>
      <c r="Y25" s="110">
        <v>253</v>
      </c>
      <c r="Z25" s="105">
        <f>T25+W25</f>
        <v>2158</v>
      </c>
      <c r="AA25" s="107">
        <f>U25+X25</f>
        <v>1946</v>
      </c>
      <c r="AB25" s="142">
        <v>1906</v>
      </c>
    </row>
    <row r="26" spans="2:28" ht="15" customHeight="1">
      <c r="B26" s="13" t="s">
        <v>12</v>
      </c>
      <c r="C26" s="92">
        <f t="shared" si="0"/>
        <v>65</v>
      </c>
      <c r="D26" s="92">
        <f t="shared" si="0"/>
        <v>85</v>
      </c>
      <c r="E26" s="92">
        <f t="shared" si="0"/>
        <v>58</v>
      </c>
      <c r="F26" s="93">
        <f t="shared" si="2"/>
        <v>143</v>
      </c>
      <c r="G26" s="47" t="s">
        <v>4</v>
      </c>
      <c r="H26" s="68">
        <f>F26-'１月'!F26</f>
        <v>1</v>
      </c>
      <c r="I26" s="48" t="s">
        <v>5</v>
      </c>
      <c r="J26" s="34" t="str">
        <f t="shared" si="1"/>
        <v>↑</v>
      </c>
      <c r="L26" s="173" t="s">
        <v>122</v>
      </c>
      <c r="M26" s="105">
        <v>2056</v>
      </c>
      <c r="N26" s="107">
        <v>1818</v>
      </c>
      <c r="O26" s="58"/>
      <c r="P26" s="110">
        <v>1806</v>
      </c>
      <c r="Q26" s="56"/>
      <c r="S26" s="184"/>
      <c r="T26" s="171">
        <f>T25+U25</f>
        <v>3809</v>
      </c>
      <c r="U26" s="172"/>
      <c r="V26" s="109"/>
      <c r="W26" s="171">
        <f>W25+X25</f>
        <v>295</v>
      </c>
      <c r="X26" s="172"/>
      <c r="Y26" s="109"/>
      <c r="Z26" s="171">
        <f>SUM(Z25:AA25)</f>
        <v>4104</v>
      </c>
      <c r="AA26" s="172"/>
      <c r="AB26" s="141"/>
    </row>
    <row r="27" spans="2:28" ht="15" customHeight="1">
      <c r="B27" s="13" t="s">
        <v>13</v>
      </c>
      <c r="C27" s="92">
        <f t="shared" si="0"/>
        <v>17</v>
      </c>
      <c r="D27" s="92">
        <f t="shared" si="0"/>
        <v>0</v>
      </c>
      <c r="E27" s="92">
        <f t="shared" si="0"/>
        <v>0</v>
      </c>
      <c r="F27" s="93">
        <f t="shared" si="2"/>
        <v>0</v>
      </c>
      <c r="G27" s="47" t="s">
        <v>4</v>
      </c>
      <c r="H27" s="68">
        <f>F27-'１月'!F27</f>
        <v>0</v>
      </c>
      <c r="I27" s="48" t="s">
        <v>5</v>
      </c>
      <c r="J27" s="34">
        <f t="shared" si="1"/>
      </c>
      <c r="L27" s="174"/>
      <c r="M27" s="171">
        <f>M26+N26</f>
        <v>3874</v>
      </c>
      <c r="N27" s="172"/>
      <c r="O27" s="31" t="s">
        <v>4</v>
      </c>
      <c r="P27" s="109"/>
      <c r="Q27" s="50" t="s">
        <v>5</v>
      </c>
      <c r="S27" s="183" t="s">
        <v>155</v>
      </c>
      <c r="T27" s="105">
        <v>2740</v>
      </c>
      <c r="U27" s="107">
        <v>2774</v>
      </c>
      <c r="V27" s="110">
        <v>2030</v>
      </c>
      <c r="W27" s="105">
        <v>52</v>
      </c>
      <c r="X27" s="107">
        <v>107</v>
      </c>
      <c r="Y27" s="110">
        <v>118</v>
      </c>
      <c r="Z27" s="105">
        <f>T27+W27</f>
        <v>2792</v>
      </c>
      <c r="AA27" s="107">
        <f>U27+X27</f>
        <v>2881</v>
      </c>
      <c r="AB27" s="142">
        <v>2129</v>
      </c>
    </row>
    <row r="28" spans="2:28" ht="15" customHeight="1" thickBot="1">
      <c r="B28" s="14" t="s">
        <v>14</v>
      </c>
      <c r="C28" s="94">
        <f t="shared" si="0"/>
        <v>16</v>
      </c>
      <c r="D28" s="94">
        <f t="shared" si="0"/>
        <v>3</v>
      </c>
      <c r="E28" s="94">
        <f t="shared" si="0"/>
        <v>3</v>
      </c>
      <c r="F28" s="95">
        <f t="shared" si="2"/>
        <v>6</v>
      </c>
      <c r="G28" s="57" t="s">
        <v>4</v>
      </c>
      <c r="H28" s="71">
        <f>F28-'１月'!F28</f>
        <v>0</v>
      </c>
      <c r="I28" s="51" t="s">
        <v>5</v>
      </c>
      <c r="J28" s="34">
        <f t="shared" si="1"/>
      </c>
      <c r="L28" s="173" t="s">
        <v>123</v>
      </c>
      <c r="M28" s="105">
        <v>330</v>
      </c>
      <c r="N28" s="107">
        <v>312</v>
      </c>
      <c r="O28" s="58"/>
      <c r="P28" s="110">
        <v>285</v>
      </c>
      <c r="Q28" s="56"/>
      <c r="S28" s="184"/>
      <c r="T28" s="171">
        <f>T27+U27</f>
        <v>5514</v>
      </c>
      <c r="U28" s="172"/>
      <c r="V28" s="109"/>
      <c r="W28" s="171">
        <f>W27+X27</f>
        <v>159</v>
      </c>
      <c r="X28" s="172"/>
      <c r="Y28" s="109"/>
      <c r="Z28" s="171">
        <f>SUM(Z27:AA27)</f>
        <v>5673</v>
      </c>
      <c r="AA28" s="172"/>
      <c r="AB28" s="141"/>
    </row>
    <row r="29" spans="2:28" ht="15" customHeight="1" thickBot="1">
      <c r="B29" s="15" t="s">
        <v>15</v>
      </c>
      <c r="C29" s="96">
        <f t="shared" si="0"/>
        <v>91</v>
      </c>
      <c r="D29" s="96">
        <f t="shared" si="0"/>
        <v>51</v>
      </c>
      <c r="E29" s="96">
        <f t="shared" si="0"/>
        <v>43</v>
      </c>
      <c r="F29" s="97">
        <f t="shared" si="2"/>
        <v>94</v>
      </c>
      <c r="G29" s="59" t="s">
        <v>4</v>
      </c>
      <c r="H29" s="72">
        <f>F29-'１月'!F29</f>
        <v>47</v>
      </c>
      <c r="I29" s="60" t="s">
        <v>5</v>
      </c>
      <c r="J29" s="34" t="str">
        <f t="shared" si="1"/>
        <v>↑</v>
      </c>
      <c r="L29" s="174"/>
      <c r="M29" s="171">
        <f>M28+N28</f>
        <v>642</v>
      </c>
      <c r="N29" s="172"/>
      <c r="O29" s="31" t="s">
        <v>4</v>
      </c>
      <c r="P29" s="145"/>
      <c r="Q29" s="50" t="s">
        <v>5</v>
      </c>
      <c r="S29" s="183" t="s">
        <v>127</v>
      </c>
      <c r="T29" s="105">
        <v>1018</v>
      </c>
      <c r="U29" s="107">
        <v>1027</v>
      </c>
      <c r="V29" s="110">
        <v>674</v>
      </c>
      <c r="W29" s="105">
        <v>4</v>
      </c>
      <c r="X29" s="107">
        <v>4</v>
      </c>
      <c r="Y29" s="110">
        <v>8</v>
      </c>
      <c r="Z29" s="105">
        <f>T29+W29</f>
        <v>1022</v>
      </c>
      <c r="AA29" s="107">
        <f>U29+X29</f>
        <v>1031</v>
      </c>
      <c r="AB29" s="142">
        <v>679</v>
      </c>
    </row>
    <row r="30" spans="2:28" ht="15" customHeight="1" thickBot="1">
      <c r="B30" s="10"/>
      <c r="C30" s="44"/>
      <c r="H30" s="63"/>
      <c r="L30" s="173" t="s">
        <v>124</v>
      </c>
      <c r="M30" s="105">
        <v>1157</v>
      </c>
      <c r="N30" s="107">
        <v>1181</v>
      </c>
      <c r="O30" s="58"/>
      <c r="P30" s="110">
        <v>949</v>
      </c>
      <c r="Q30" s="56"/>
      <c r="S30" s="184"/>
      <c r="T30" s="171">
        <f>T29+U29</f>
        <v>2045</v>
      </c>
      <c r="U30" s="172"/>
      <c r="V30" s="109"/>
      <c r="W30" s="171">
        <f>W29+X29</f>
        <v>8</v>
      </c>
      <c r="X30" s="172"/>
      <c r="Y30" s="109"/>
      <c r="Z30" s="171">
        <f>SUM(Z29:AA29)</f>
        <v>2053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4"/>
      <c r="M31" s="171">
        <f>M30+N30</f>
        <v>2338</v>
      </c>
      <c r="N31" s="172"/>
      <c r="O31" s="31" t="s">
        <v>4</v>
      </c>
      <c r="P31" s="109"/>
      <c r="Q31" s="50" t="s">
        <v>5</v>
      </c>
      <c r="S31" s="183" t="s">
        <v>128</v>
      </c>
      <c r="T31" s="105">
        <v>147</v>
      </c>
      <c r="U31" s="107">
        <v>139</v>
      </c>
      <c r="V31" s="110">
        <v>92</v>
      </c>
      <c r="W31" s="105">
        <v>0</v>
      </c>
      <c r="X31" s="107">
        <v>0</v>
      </c>
      <c r="Y31" s="110">
        <v>0</v>
      </c>
      <c r="Z31" s="105">
        <f>T31+W31</f>
        <v>147</v>
      </c>
      <c r="AA31" s="107">
        <f>U31+X31</f>
        <v>139</v>
      </c>
      <c r="AB31" s="142">
        <v>92</v>
      </c>
    </row>
    <row r="32" spans="2:28" ht="15" customHeight="1">
      <c r="B32" s="13" t="s">
        <v>9</v>
      </c>
      <c r="C32" s="103">
        <v>0</v>
      </c>
      <c r="D32" s="103">
        <v>16</v>
      </c>
      <c r="E32" s="103">
        <v>17</v>
      </c>
      <c r="F32" s="93">
        <f aca="true" t="shared" si="3" ref="F32:F37">SUM(D32:E32)</f>
        <v>33</v>
      </c>
      <c r="G32" s="47" t="s">
        <v>4</v>
      </c>
      <c r="H32" s="68">
        <f>F32-'１月'!F32</f>
        <v>9</v>
      </c>
      <c r="I32" s="48" t="s">
        <v>5</v>
      </c>
      <c r="J32" s="34" t="str">
        <f aca="true" t="shared" si="4" ref="J32:J38">IF(H32=0,"",IF(H32&gt;0,"↑","↓"))</f>
        <v>↑</v>
      </c>
      <c r="L32" s="173" t="s">
        <v>125</v>
      </c>
      <c r="M32" s="105">
        <v>1271</v>
      </c>
      <c r="N32" s="107">
        <v>1333</v>
      </c>
      <c r="O32" s="58"/>
      <c r="P32" s="110">
        <v>909</v>
      </c>
      <c r="Q32" s="56"/>
      <c r="S32" s="184"/>
      <c r="T32" s="171">
        <f>T31+U31</f>
        <v>286</v>
      </c>
      <c r="U32" s="172"/>
      <c r="V32" s="109"/>
      <c r="W32" s="171">
        <f>W31+X31</f>
        <v>0</v>
      </c>
      <c r="X32" s="172"/>
      <c r="Y32" s="109"/>
      <c r="Z32" s="171">
        <f>SUM(Z31:AA31)</f>
        <v>286</v>
      </c>
      <c r="AA32" s="172"/>
      <c r="AB32" s="141"/>
    </row>
    <row r="33" spans="2:28" ht="15" customHeight="1">
      <c r="B33" s="13" t="s">
        <v>10</v>
      </c>
      <c r="C33" s="103">
        <v>7</v>
      </c>
      <c r="D33" s="103">
        <v>24</v>
      </c>
      <c r="E33" s="103">
        <v>10</v>
      </c>
      <c r="F33" s="93">
        <f t="shared" si="3"/>
        <v>34</v>
      </c>
      <c r="G33" s="47" t="s">
        <v>4</v>
      </c>
      <c r="H33" s="68">
        <f>F33-'１月'!F33</f>
        <v>11</v>
      </c>
      <c r="I33" s="48" t="s">
        <v>5</v>
      </c>
      <c r="J33" s="34" t="str">
        <f t="shared" si="4"/>
        <v>↑</v>
      </c>
      <c r="L33" s="174"/>
      <c r="M33" s="171">
        <f>M32+N32</f>
        <v>2604</v>
      </c>
      <c r="N33" s="172"/>
      <c r="O33" s="31" t="s">
        <v>4</v>
      </c>
      <c r="P33" s="109"/>
      <c r="Q33" s="50" t="s">
        <v>5</v>
      </c>
      <c r="S33" s="183" t="s">
        <v>129</v>
      </c>
      <c r="T33" s="105">
        <v>182</v>
      </c>
      <c r="U33" s="107">
        <v>193</v>
      </c>
      <c r="V33" s="110">
        <v>105</v>
      </c>
      <c r="W33" s="105">
        <v>7</v>
      </c>
      <c r="X33" s="107">
        <v>5</v>
      </c>
      <c r="Y33" s="110">
        <v>12</v>
      </c>
      <c r="Z33" s="105">
        <f>T33+W33</f>
        <v>189</v>
      </c>
      <c r="AA33" s="107">
        <f>U33+X33</f>
        <v>198</v>
      </c>
      <c r="AB33" s="142">
        <v>117</v>
      </c>
    </row>
    <row r="34" spans="2:28" ht="15" customHeight="1">
      <c r="B34" s="13" t="s">
        <v>11</v>
      </c>
      <c r="C34" s="103">
        <v>73</v>
      </c>
      <c r="D34" s="103">
        <v>76</v>
      </c>
      <c r="E34" s="103">
        <v>63</v>
      </c>
      <c r="F34" s="93">
        <f t="shared" si="3"/>
        <v>139</v>
      </c>
      <c r="G34" s="47" t="s">
        <v>4</v>
      </c>
      <c r="H34" s="68">
        <f>F34-'１月'!F34</f>
        <v>-17</v>
      </c>
      <c r="I34" s="48" t="s">
        <v>5</v>
      </c>
      <c r="J34" s="34" t="str">
        <f t="shared" si="4"/>
        <v>↓</v>
      </c>
      <c r="L34" s="173" t="s">
        <v>126</v>
      </c>
      <c r="M34" s="105">
        <v>364</v>
      </c>
      <c r="N34" s="107">
        <v>367</v>
      </c>
      <c r="O34" s="58"/>
      <c r="P34" s="110">
        <v>271</v>
      </c>
      <c r="Q34" s="56"/>
      <c r="S34" s="184"/>
      <c r="T34" s="171">
        <f>T33+U33</f>
        <v>375</v>
      </c>
      <c r="U34" s="172"/>
      <c r="V34" s="109"/>
      <c r="W34" s="171">
        <f>W33+X33</f>
        <v>12</v>
      </c>
      <c r="X34" s="172"/>
      <c r="Y34" s="109"/>
      <c r="Z34" s="171">
        <f>SUM(Z33:AA33)</f>
        <v>387</v>
      </c>
      <c r="AA34" s="172"/>
      <c r="AB34" s="141"/>
    </row>
    <row r="35" spans="2:28" ht="15" customHeight="1">
      <c r="B35" s="13" t="s">
        <v>12</v>
      </c>
      <c r="C35" s="103">
        <v>48</v>
      </c>
      <c r="D35" s="103">
        <v>71</v>
      </c>
      <c r="E35" s="103">
        <v>48</v>
      </c>
      <c r="F35" s="93">
        <f t="shared" si="3"/>
        <v>119</v>
      </c>
      <c r="G35" s="47" t="s">
        <v>4</v>
      </c>
      <c r="H35" s="68">
        <f>F35-'１月'!F35</f>
        <v>-1</v>
      </c>
      <c r="I35" s="48" t="s">
        <v>5</v>
      </c>
      <c r="J35" s="34" t="str">
        <f t="shared" si="4"/>
        <v>↓</v>
      </c>
      <c r="L35" s="174"/>
      <c r="M35" s="171">
        <f>M34+N34</f>
        <v>731</v>
      </c>
      <c r="N35" s="172"/>
      <c r="O35" s="31" t="s">
        <v>4</v>
      </c>
      <c r="P35" s="109"/>
      <c r="Q35" s="50" t="s">
        <v>5</v>
      </c>
      <c r="S35" s="183" t="s">
        <v>130</v>
      </c>
      <c r="T35" s="105">
        <v>893</v>
      </c>
      <c r="U35" s="107">
        <v>878</v>
      </c>
      <c r="V35" s="110">
        <v>626</v>
      </c>
      <c r="W35" s="105">
        <v>132</v>
      </c>
      <c r="X35" s="107">
        <v>99</v>
      </c>
      <c r="Y35" s="110">
        <v>137</v>
      </c>
      <c r="Z35" s="105">
        <f>T35+W35</f>
        <v>1025</v>
      </c>
      <c r="AA35" s="107">
        <f>U35+X35</f>
        <v>977</v>
      </c>
      <c r="AB35" s="142">
        <v>750</v>
      </c>
    </row>
    <row r="36" spans="2:28" ht="15" customHeight="1">
      <c r="B36" s="13" t="s">
        <v>13</v>
      </c>
      <c r="C36" s="103">
        <v>16</v>
      </c>
      <c r="D36" s="103">
        <v>0</v>
      </c>
      <c r="E36" s="103">
        <v>0</v>
      </c>
      <c r="F36" s="93">
        <f t="shared" si="3"/>
        <v>0</v>
      </c>
      <c r="G36" s="47" t="s">
        <v>4</v>
      </c>
      <c r="H36" s="68">
        <f>F36-'１月'!F36</f>
        <v>0</v>
      </c>
      <c r="I36" s="48" t="s">
        <v>5</v>
      </c>
      <c r="J36" s="34">
        <f t="shared" si="4"/>
      </c>
      <c r="L36" s="173" t="s">
        <v>127</v>
      </c>
      <c r="M36" s="105">
        <v>1022</v>
      </c>
      <c r="N36" s="107">
        <v>1031</v>
      </c>
      <c r="O36" s="58"/>
      <c r="P36" s="110">
        <v>679</v>
      </c>
      <c r="Q36" s="56"/>
      <c r="S36" s="184"/>
      <c r="T36" s="171">
        <f>T35+U35</f>
        <v>1771</v>
      </c>
      <c r="U36" s="172"/>
      <c r="V36" s="109"/>
      <c r="W36" s="171">
        <f>W35+X35</f>
        <v>231</v>
      </c>
      <c r="X36" s="172"/>
      <c r="Y36" s="109"/>
      <c r="Z36" s="171">
        <f>SUM(Z35:AA35)</f>
        <v>2002</v>
      </c>
      <c r="AA36" s="172"/>
      <c r="AB36" s="141"/>
    </row>
    <row r="37" spans="2:28" ht="15" customHeight="1" thickBot="1">
      <c r="B37" s="14" t="s">
        <v>14</v>
      </c>
      <c r="C37" s="104">
        <v>10</v>
      </c>
      <c r="D37" s="104">
        <v>0</v>
      </c>
      <c r="E37" s="104">
        <v>0</v>
      </c>
      <c r="F37" s="95">
        <f t="shared" si="3"/>
        <v>0</v>
      </c>
      <c r="G37" s="57" t="s">
        <v>4</v>
      </c>
      <c r="H37" s="71">
        <f>F37-'１月'!F37</f>
        <v>-1</v>
      </c>
      <c r="I37" s="51" t="s">
        <v>5</v>
      </c>
      <c r="J37" s="34" t="str">
        <f t="shared" si="4"/>
        <v>↓</v>
      </c>
      <c r="L37" s="174"/>
      <c r="M37" s="171">
        <f>M36+N36</f>
        <v>2053</v>
      </c>
      <c r="N37" s="172"/>
      <c r="O37" s="31" t="s">
        <v>4</v>
      </c>
      <c r="P37" s="109"/>
      <c r="Q37" s="50" t="s">
        <v>5</v>
      </c>
      <c r="S37" s="183" t="s">
        <v>156</v>
      </c>
      <c r="T37" s="105">
        <v>333</v>
      </c>
      <c r="U37" s="107">
        <v>343</v>
      </c>
      <c r="V37" s="110">
        <v>237</v>
      </c>
      <c r="W37" s="105">
        <v>6</v>
      </c>
      <c r="X37" s="107">
        <v>1</v>
      </c>
      <c r="Y37" s="110">
        <v>7</v>
      </c>
      <c r="Z37" s="105">
        <f>T37+W37</f>
        <v>339</v>
      </c>
      <c r="AA37" s="107">
        <f>U37+X37</f>
        <v>344</v>
      </c>
      <c r="AB37" s="142">
        <v>243</v>
      </c>
    </row>
    <row r="38" spans="2:28" ht="15" customHeight="1" thickBot="1">
      <c r="B38" s="15" t="s">
        <v>15</v>
      </c>
      <c r="C38" s="96">
        <v>24</v>
      </c>
      <c r="D38" s="96">
        <v>-3</v>
      </c>
      <c r="E38" s="96">
        <v>22</v>
      </c>
      <c r="F38" s="96">
        <f>F32-F33+F34-F35+F36-F37</f>
        <v>19</v>
      </c>
      <c r="G38" s="61" t="s">
        <v>4</v>
      </c>
      <c r="H38" s="72">
        <f>F38-'１月'!F38</f>
        <v>-17</v>
      </c>
      <c r="I38" s="60" t="s">
        <v>5</v>
      </c>
      <c r="J38" s="34" t="str">
        <f t="shared" si="4"/>
        <v>↓</v>
      </c>
      <c r="L38" s="173" t="s">
        <v>128</v>
      </c>
      <c r="M38" s="105">
        <v>143</v>
      </c>
      <c r="N38" s="107">
        <v>136</v>
      </c>
      <c r="O38" s="58"/>
      <c r="P38" s="110">
        <v>89</v>
      </c>
      <c r="Q38" s="56"/>
      <c r="S38" s="184"/>
      <c r="T38" s="171">
        <f>T37+U37</f>
        <v>676</v>
      </c>
      <c r="U38" s="172"/>
      <c r="V38" s="109"/>
      <c r="W38" s="171">
        <f>W37+X37</f>
        <v>7</v>
      </c>
      <c r="X38" s="172"/>
      <c r="Y38" s="109"/>
      <c r="Z38" s="171">
        <f>SUM(Z37:AA37)</f>
        <v>683</v>
      </c>
      <c r="AA38" s="172"/>
      <c r="AB38" s="141"/>
    </row>
    <row r="39" spans="2:28" ht="15" customHeight="1" thickBot="1">
      <c r="B39" s="10"/>
      <c r="C39" s="44"/>
      <c r="H39" s="63"/>
      <c r="L39" s="174"/>
      <c r="M39" s="171">
        <f>M38+N38</f>
        <v>279</v>
      </c>
      <c r="N39" s="172"/>
      <c r="O39" s="31" t="s">
        <v>4</v>
      </c>
      <c r="P39" s="109"/>
      <c r="Q39" s="50" t="s">
        <v>5</v>
      </c>
      <c r="S39" s="183" t="s">
        <v>132</v>
      </c>
      <c r="T39" s="105">
        <v>186</v>
      </c>
      <c r="U39" s="107">
        <v>187</v>
      </c>
      <c r="V39" s="110">
        <v>114</v>
      </c>
      <c r="W39" s="105">
        <v>5</v>
      </c>
      <c r="X39" s="107">
        <v>0</v>
      </c>
      <c r="Y39" s="110">
        <v>5</v>
      </c>
      <c r="Z39" s="105">
        <f>T39+W39</f>
        <v>191</v>
      </c>
      <c r="AA39" s="107">
        <f>U39+X39</f>
        <v>187</v>
      </c>
      <c r="AB39" s="142">
        <v>119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73" t="s">
        <v>129</v>
      </c>
      <c r="M40" s="105">
        <v>189</v>
      </c>
      <c r="N40" s="107">
        <v>198</v>
      </c>
      <c r="O40" s="58"/>
      <c r="P40" s="110">
        <v>117</v>
      </c>
      <c r="Q40" s="56"/>
      <c r="S40" s="184"/>
      <c r="T40" s="171">
        <f>T39+U39</f>
        <v>373</v>
      </c>
      <c r="U40" s="172"/>
      <c r="V40" s="109"/>
      <c r="W40" s="171">
        <f>W39+X39</f>
        <v>5</v>
      </c>
      <c r="X40" s="172"/>
      <c r="Y40" s="109"/>
      <c r="Z40" s="171">
        <f>SUM(Z39:AA39)</f>
        <v>378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 aca="true" t="shared" si="5" ref="F41:F46">SUM(D41:E41)</f>
        <v>1</v>
      </c>
      <c r="G41" s="47" t="s">
        <v>4</v>
      </c>
      <c r="H41" s="68">
        <f>F41-'１月'!F41</f>
        <v>-1</v>
      </c>
      <c r="I41" s="48" t="s">
        <v>5</v>
      </c>
      <c r="J41" s="34" t="str">
        <f aca="true" t="shared" si="6" ref="J41:J47">IF(H41=0,"",IF(H41&gt;0,"↑","↓"))</f>
        <v>↓</v>
      </c>
      <c r="L41" s="174"/>
      <c r="M41" s="171">
        <f>M40+N40</f>
        <v>387</v>
      </c>
      <c r="N41" s="172"/>
      <c r="O41" s="31" t="s">
        <v>4</v>
      </c>
      <c r="P41" s="109"/>
      <c r="Q41" s="50" t="s">
        <v>5</v>
      </c>
      <c r="S41" s="183" t="s">
        <v>133</v>
      </c>
      <c r="T41" s="105">
        <v>113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t="shared" si="5"/>
        <v>0</v>
      </c>
      <c r="G42" s="47" t="s">
        <v>4</v>
      </c>
      <c r="H42" s="68">
        <f>F42-'１月'!F42</f>
        <v>0</v>
      </c>
      <c r="I42" s="48" t="s">
        <v>5</v>
      </c>
      <c r="J42" s="34">
        <f t="shared" si="6"/>
      </c>
      <c r="L42" s="173" t="s">
        <v>130</v>
      </c>
      <c r="M42" s="105">
        <v>1025</v>
      </c>
      <c r="N42" s="107">
        <v>977</v>
      </c>
      <c r="O42" s="58"/>
      <c r="P42" s="110">
        <v>750</v>
      </c>
      <c r="Q42" s="56"/>
      <c r="S42" s="184"/>
      <c r="T42" s="171">
        <f>T41+U41</f>
        <v>209</v>
      </c>
      <c r="U42" s="172"/>
      <c r="V42" s="109"/>
      <c r="W42" s="171">
        <f>W41+X41</f>
        <v>0</v>
      </c>
      <c r="X42" s="172"/>
      <c r="Y42" s="109"/>
      <c r="Z42" s="171">
        <f>SUM(Z41:AA41)</f>
        <v>209</v>
      </c>
      <c r="AA42" s="172"/>
      <c r="AB42" s="141"/>
    </row>
    <row r="43" spans="2:28" ht="15" customHeight="1">
      <c r="B43" s="13" t="s">
        <v>11</v>
      </c>
      <c r="C43" s="103">
        <v>89</v>
      </c>
      <c r="D43" s="103">
        <v>70</v>
      </c>
      <c r="E43" s="103">
        <v>34</v>
      </c>
      <c r="F43" s="93">
        <f t="shared" si="5"/>
        <v>104</v>
      </c>
      <c r="G43" s="47" t="s">
        <v>4</v>
      </c>
      <c r="H43" s="68">
        <f>F43-'１月'!F43</f>
        <v>68</v>
      </c>
      <c r="I43" s="48" t="s">
        <v>5</v>
      </c>
      <c r="J43" s="34" t="str">
        <f t="shared" si="6"/>
        <v>↑</v>
      </c>
      <c r="L43" s="174"/>
      <c r="M43" s="171">
        <f>M42+N42</f>
        <v>2002</v>
      </c>
      <c r="N43" s="172"/>
      <c r="O43" s="31" t="s">
        <v>4</v>
      </c>
      <c r="P43" s="109"/>
      <c r="Q43" s="50" t="s">
        <v>5</v>
      </c>
      <c r="S43" s="183" t="s">
        <v>134</v>
      </c>
      <c r="T43" s="98">
        <v>20654</v>
      </c>
      <c r="U43" s="99">
        <v>20113</v>
      </c>
      <c r="V43" s="100">
        <v>15127</v>
      </c>
      <c r="W43" s="98">
        <v>695</v>
      </c>
      <c r="X43" s="99">
        <v>579</v>
      </c>
      <c r="Y43" s="100">
        <v>923</v>
      </c>
      <c r="Z43" s="98">
        <f>Z7+Z9+Z11+Z13+Z15+Z17+Z19+Z21+Z23+Z25+Z27+Z29+Z31+Z33+Z35+Z37+Z39+Z41</f>
        <v>21349</v>
      </c>
      <c r="AA43" s="99">
        <f>AA7+AA9+AA11+AA13+AA15+AA17+AA19+AA21+AA23+AA25+AA27+AA29+AA31+AA33+AA35+AA37+AA39+AA41</f>
        <v>20692</v>
      </c>
      <c r="AB43" s="143">
        <v>15906</v>
      </c>
    </row>
    <row r="44" spans="2:28" ht="15" customHeight="1" thickBot="1">
      <c r="B44" s="13" t="s">
        <v>12</v>
      </c>
      <c r="C44" s="103">
        <v>17</v>
      </c>
      <c r="D44" s="103">
        <v>14</v>
      </c>
      <c r="E44" s="103">
        <v>10</v>
      </c>
      <c r="F44" s="93">
        <f t="shared" si="5"/>
        <v>24</v>
      </c>
      <c r="G44" s="47" t="s">
        <v>4</v>
      </c>
      <c r="H44" s="68">
        <f>F44-'１月'!F44</f>
        <v>2</v>
      </c>
      <c r="I44" s="48" t="s">
        <v>5</v>
      </c>
      <c r="J44" s="34" t="str">
        <f t="shared" si="6"/>
        <v>↑</v>
      </c>
      <c r="L44" s="173" t="s">
        <v>131</v>
      </c>
      <c r="M44" s="105">
        <v>339</v>
      </c>
      <c r="N44" s="107">
        <v>344</v>
      </c>
      <c r="O44" s="58"/>
      <c r="P44" s="108">
        <v>243</v>
      </c>
      <c r="Q44" s="56"/>
      <c r="S44" s="195"/>
      <c r="T44" s="175">
        <f>T43+U43</f>
        <v>40767</v>
      </c>
      <c r="U44" s="176"/>
      <c r="V44" s="101"/>
      <c r="W44" s="175">
        <f>W43+X43</f>
        <v>1274</v>
      </c>
      <c r="X44" s="176"/>
      <c r="Y44" s="101"/>
      <c r="Z44" s="175">
        <f>SUM(Z43:AA43)</f>
        <v>42041</v>
      </c>
      <c r="AA44" s="176"/>
      <c r="AB44" s="144"/>
    </row>
    <row r="45" spans="2:17" ht="15" customHeight="1">
      <c r="B45" s="13" t="s">
        <v>13</v>
      </c>
      <c r="C45" s="103">
        <v>1</v>
      </c>
      <c r="D45" s="103">
        <v>0</v>
      </c>
      <c r="E45" s="103">
        <v>0</v>
      </c>
      <c r="F45" s="93">
        <f t="shared" si="5"/>
        <v>0</v>
      </c>
      <c r="G45" s="47" t="s">
        <v>4</v>
      </c>
      <c r="H45" s="68">
        <f>F45-'１月'!F45</f>
        <v>0</v>
      </c>
      <c r="I45" s="48" t="s">
        <v>5</v>
      </c>
      <c r="J45" s="34">
        <f t="shared" si="6"/>
      </c>
      <c r="L45" s="174"/>
      <c r="M45" s="171">
        <f>M44+N44</f>
        <v>683</v>
      </c>
      <c r="N45" s="172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6</v>
      </c>
      <c r="D46" s="104">
        <v>3</v>
      </c>
      <c r="E46" s="104">
        <v>3</v>
      </c>
      <c r="F46" s="95">
        <f t="shared" si="5"/>
        <v>6</v>
      </c>
      <c r="G46" s="57" t="s">
        <v>4</v>
      </c>
      <c r="H46" s="71">
        <f>F46-'１月'!F46</f>
        <v>1</v>
      </c>
      <c r="I46" s="51" t="s">
        <v>5</v>
      </c>
      <c r="J46" s="34" t="str">
        <f t="shared" si="6"/>
        <v>↑</v>
      </c>
      <c r="L46" s="173" t="s">
        <v>132</v>
      </c>
      <c r="M46" s="105">
        <v>191</v>
      </c>
      <c r="N46" s="107">
        <v>187</v>
      </c>
      <c r="O46" s="58"/>
      <c r="P46" s="110">
        <v>119</v>
      </c>
      <c r="Q46" s="56"/>
      <c r="T46" s="196" t="s">
        <v>268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96">
        <v>67</v>
      </c>
      <c r="D47" s="96">
        <v>54</v>
      </c>
      <c r="E47" s="96">
        <v>21</v>
      </c>
      <c r="F47" s="96">
        <f>F41-F42+F43-F44+F45-F46</f>
        <v>75</v>
      </c>
      <c r="G47" s="61" t="s">
        <v>4</v>
      </c>
      <c r="H47" s="72">
        <f>F47-'１月'!F47</f>
        <v>64</v>
      </c>
      <c r="I47" s="60" t="s">
        <v>5</v>
      </c>
      <c r="J47" s="34" t="str">
        <f t="shared" si="6"/>
        <v>↑</v>
      </c>
      <c r="L47" s="174"/>
      <c r="M47" s="171">
        <f>M46+N46</f>
        <v>378</v>
      </c>
      <c r="N47" s="172"/>
      <c r="O47" s="31" t="s">
        <v>4</v>
      </c>
      <c r="P47" s="109"/>
      <c r="Q47" s="50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3" t="s">
        <v>133</v>
      </c>
      <c r="M48" s="105">
        <v>113</v>
      </c>
      <c r="N48" s="107">
        <v>96</v>
      </c>
      <c r="O48" s="58"/>
      <c r="P48" s="110">
        <v>62</v>
      </c>
      <c r="Q48" s="56"/>
      <c r="T48" s="196"/>
      <c r="U48" s="196"/>
      <c r="V48" s="196"/>
      <c r="W48" s="196"/>
      <c r="X48" s="196"/>
      <c r="Y48" s="196"/>
      <c r="Z48" s="196"/>
      <c r="AA48" s="196"/>
    </row>
    <row r="49" spans="12:17" ht="15" customHeight="1">
      <c r="L49" s="174"/>
      <c r="M49" s="171">
        <f>M48+N48</f>
        <v>209</v>
      </c>
      <c r="N49" s="172"/>
      <c r="O49" s="31" t="s">
        <v>4</v>
      </c>
      <c r="P49" s="109"/>
      <c r="Q49" s="50" t="s">
        <v>5</v>
      </c>
    </row>
    <row r="50" spans="12:17" ht="15" customHeight="1">
      <c r="L50" s="173" t="s">
        <v>135</v>
      </c>
      <c r="M50" s="105">
        <v>404</v>
      </c>
      <c r="N50" s="107">
        <v>386</v>
      </c>
      <c r="O50" s="58"/>
      <c r="P50" s="110">
        <v>220</v>
      </c>
      <c r="Q50" s="56"/>
    </row>
    <row r="51" spans="12:17" ht="15" customHeight="1">
      <c r="L51" s="174"/>
      <c r="M51" s="171">
        <f>M50+N50</f>
        <v>790</v>
      </c>
      <c r="N51" s="172"/>
      <c r="O51" s="31" t="s">
        <v>4</v>
      </c>
      <c r="P51" s="109"/>
      <c r="Q51" s="50" t="s">
        <v>5</v>
      </c>
    </row>
    <row r="52" spans="12:17" ht="15" customHeight="1">
      <c r="L52" s="173" t="s">
        <v>134</v>
      </c>
      <c r="M52" s="98">
        <v>21349</v>
      </c>
      <c r="N52" s="99">
        <v>20692</v>
      </c>
      <c r="O52" s="58"/>
      <c r="P52" s="147">
        <v>15906</v>
      </c>
      <c r="Q52" s="56"/>
    </row>
    <row r="53" spans="12:17" ht="15" customHeight="1" thickBot="1">
      <c r="L53" s="177"/>
      <c r="M53" s="175">
        <f>M52+N52</f>
        <v>42041</v>
      </c>
      <c r="N53" s="176"/>
      <c r="O53" s="62" t="s">
        <v>4</v>
      </c>
      <c r="P53" s="101"/>
      <c r="Q53" s="42" t="s">
        <v>5</v>
      </c>
    </row>
  </sheetData>
  <sheetProtection/>
  <mergeCells count="144">
    <mergeCell ref="M17:N17"/>
    <mergeCell ref="M19:N19"/>
    <mergeCell ref="M13:N13"/>
    <mergeCell ref="M15:N15"/>
    <mergeCell ref="M25:N25"/>
    <mergeCell ref="L38:L39"/>
    <mergeCell ref="M35:N35"/>
    <mergeCell ref="M21:N21"/>
    <mergeCell ref="M23:N23"/>
    <mergeCell ref="L30:L31"/>
    <mergeCell ref="D16:F16"/>
    <mergeCell ref="D17:F17"/>
    <mergeCell ref="D18:F18"/>
    <mergeCell ref="L18:L19"/>
    <mergeCell ref="L36:L37"/>
    <mergeCell ref="L24:L25"/>
    <mergeCell ref="L26:L27"/>
    <mergeCell ref="L28:L29"/>
    <mergeCell ref="L20:L21"/>
    <mergeCell ref="L22:L23"/>
    <mergeCell ref="L32:L33"/>
    <mergeCell ref="L34:L35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L4:L5"/>
    <mergeCell ref="M7:N7"/>
    <mergeCell ref="M9:N9"/>
    <mergeCell ref="M11:N11"/>
    <mergeCell ref="M27:N27"/>
    <mergeCell ref="M29:N29"/>
    <mergeCell ref="M31:N31"/>
    <mergeCell ref="M41:N41"/>
    <mergeCell ref="M37:N37"/>
    <mergeCell ref="M39:N39"/>
    <mergeCell ref="M33:N33"/>
    <mergeCell ref="M53:N53"/>
    <mergeCell ref="L6:L7"/>
    <mergeCell ref="L8:L9"/>
    <mergeCell ref="L10:L11"/>
    <mergeCell ref="L12:L13"/>
    <mergeCell ref="L14:L15"/>
    <mergeCell ref="L16:L17"/>
    <mergeCell ref="M43:N43"/>
    <mergeCell ref="L48:L49"/>
    <mergeCell ref="L50:L51"/>
    <mergeCell ref="L40:L41"/>
    <mergeCell ref="L42:L43"/>
    <mergeCell ref="L44:L45"/>
    <mergeCell ref="L46:L47"/>
    <mergeCell ref="M51:N51"/>
    <mergeCell ref="M45:N45"/>
    <mergeCell ref="M47:N47"/>
    <mergeCell ref="M49:N49"/>
    <mergeCell ref="W4:Y4"/>
    <mergeCell ref="S7:S8"/>
    <mergeCell ref="T8:U8"/>
    <mergeCell ref="W8:X8"/>
    <mergeCell ref="S11:S12"/>
    <mergeCell ref="T12:U12"/>
    <mergeCell ref="W12:X12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T4:V4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T46:AA48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tabSelected="1" zoomScalePageLayoutView="0" workbookViewId="0" topLeftCell="A16">
      <selection activeCell="C31" sqref="C31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"平成"&amp;WIDECHAR('目次'!B3+1)&amp;"年３月１日の人口"</f>
        <v>平成３１年３月１日の人口</v>
      </c>
      <c r="C1" s="63"/>
      <c r="E1" s="64"/>
      <c r="L1" s="88" t="s">
        <v>151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2">
        <f>D9+D15</f>
        <v>42054</v>
      </c>
      <c r="E3" s="163"/>
      <c r="F3" s="164"/>
      <c r="G3" s="45" t="s">
        <v>4</v>
      </c>
      <c r="H3" s="66">
        <f>D3-'２月'!D3</f>
        <v>13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65">
        <f>D10+D16</f>
        <v>21349</v>
      </c>
      <c r="E4" s="166"/>
      <c r="F4" s="167"/>
      <c r="G4" s="47" t="s">
        <v>4</v>
      </c>
      <c r="H4" s="67">
        <f>D4-'２月'!D4</f>
        <v>0</v>
      </c>
      <c r="I4" s="48" t="s">
        <v>5</v>
      </c>
      <c r="J4" s="34">
        <f>IF(H4=0,"",IF(H4&gt;0,"↑","↓"))</f>
      </c>
      <c r="L4" s="178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165">
        <f>D11+D17</f>
        <v>20705</v>
      </c>
      <c r="E5" s="166"/>
      <c r="F5" s="167"/>
      <c r="G5" s="49" t="s">
        <v>4</v>
      </c>
      <c r="H5" s="69">
        <f>D5-'２月'!D5</f>
        <v>13</v>
      </c>
      <c r="I5" s="50" t="s">
        <v>5</v>
      </c>
      <c r="J5" s="34" t="str">
        <f>IF(H5=0,"",IF(H5&gt;0,"↑","↓"))</f>
        <v>↑</v>
      </c>
      <c r="L5" s="179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15924</v>
      </c>
      <c r="E6" s="169"/>
      <c r="F6" s="170"/>
      <c r="G6" s="53" t="s">
        <v>4</v>
      </c>
      <c r="H6" s="70">
        <f>D6-'２月'!D6</f>
        <v>18</v>
      </c>
      <c r="I6" s="54" t="s">
        <v>5</v>
      </c>
      <c r="J6" s="34" t="str">
        <f>IF(H6=0,"",IF(H6&gt;0,"↑","↓"))</f>
        <v>↑</v>
      </c>
      <c r="L6" s="173" t="s">
        <v>112</v>
      </c>
      <c r="M6" s="105">
        <v>131</v>
      </c>
      <c r="N6" s="106">
        <v>130</v>
      </c>
      <c r="O6" s="30"/>
      <c r="P6" s="108">
        <v>82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174"/>
      <c r="M7" s="171">
        <f>M6+N6</f>
        <v>261</v>
      </c>
      <c r="N7" s="172"/>
      <c r="O7" s="31" t="s">
        <v>4</v>
      </c>
      <c r="P7" s="109"/>
      <c r="Q7" s="50" t="s">
        <v>5</v>
      </c>
      <c r="S7" s="183" t="s">
        <v>112</v>
      </c>
      <c r="T7" s="105">
        <v>131</v>
      </c>
      <c r="U7" s="106">
        <v>129</v>
      </c>
      <c r="V7" s="108">
        <v>82</v>
      </c>
      <c r="W7" s="105">
        <v>0</v>
      </c>
      <c r="X7" s="106">
        <v>1</v>
      </c>
      <c r="Y7" s="110">
        <v>1</v>
      </c>
      <c r="Z7" s="105">
        <f>T7+W7</f>
        <v>131</v>
      </c>
      <c r="AA7" s="106">
        <f>U7+X7</f>
        <v>130</v>
      </c>
      <c r="AB7" s="140">
        <v>82</v>
      </c>
    </row>
    <row r="8" spans="2:33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173" t="s">
        <v>113</v>
      </c>
      <c r="M8" s="105">
        <v>174</v>
      </c>
      <c r="N8" s="107">
        <v>169</v>
      </c>
      <c r="O8" s="58"/>
      <c r="P8" s="110">
        <v>115</v>
      </c>
      <c r="Q8" s="56"/>
      <c r="S8" s="184"/>
      <c r="T8" s="171">
        <f>T7+U7</f>
        <v>260</v>
      </c>
      <c r="U8" s="172"/>
      <c r="V8" s="109"/>
      <c r="W8" s="171">
        <f>W7+X7</f>
        <v>1</v>
      </c>
      <c r="X8" s="172"/>
      <c r="Y8" s="109"/>
      <c r="Z8" s="171">
        <f>SUM(Z7:AA7)</f>
        <v>261</v>
      </c>
      <c r="AA8" s="172"/>
      <c r="AB8" s="141"/>
      <c r="AG8" s="102"/>
    </row>
    <row r="9" spans="2:28" ht="15" customHeight="1">
      <c r="B9" s="81" t="s">
        <v>0</v>
      </c>
      <c r="C9" s="111"/>
      <c r="D9" s="162">
        <f>D10+D11</f>
        <v>40759</v>
      </c>
      <c r="E9" s="163"/>
      <c r="F9" s="164"/>
      <c r="G9" s="45" t="s">
        <v>4</v>
      </c>
      <c r="H9" s="66">
        <f>D9-'２月'!D9</f>
        <v>-8</v>
      </c>
      <c r="I9" s="46" t="s">
        <v>5</v>
      </c>
      <c r="J9" s="34" t="str">
        <f>IF(H9=0,"",IF(H9&gt;0,"↑","↓"))</f>
        <v>↓</v>
      </c>
      <c r="L9" s="174"/>
      <c r="M9" s="171">
        <f>M8+N8</f>
        <v>343</v>
      </c>
      <c r="N9" s="172"/>
      <c r="O9" s="31" t="s">
        <v>4</v>
      </c>
      <c r="P9" s="109"/>
      <c r="Q9" s="50" t="s">
        <v>5</v>
      </c>
      <c r="S9" s="183" t="s">
        <v>113</v>
      </c>
      <c r="T9" s="105">
        <v>174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174</v>
      </c>
      <c r="AA9" s="107">
        <f>U9+X9</f>
        <v>169</v>
      </c>
      <c r="AB9" s="142">
        <v>115</v>
      </c>
    </row>
    <row r="10" spans="2:28" ht="15" customHeight="1">
      <c r="B10" s="112" t="s">
        <v>1</v>
      </c>
      <c r="C10" s="113"/>
      <c r="D10" s="165">
        <v>20640</v>
      </c>
      <c r="E10" s="166"/>
      <c r="F10" s="167"/>
      <c r="G10" s="47" t="s">
        <v>4</v>
      </c>
      <c r="H10" s="67">
        <f>D10-'２月'!D10</f>
        <v>-14</v>
      </c>
      <c r="I10" s="48" t="s">
        <v>5</v>
      </c>
      <c r="J10" s="34" t="str">
        <f>IF(H10=0,"",IF(H10&gt;0,"↑","↓"))</f>
        <v>↓</v>
      </c>
      <c r="L10" s="173" t="s">
        <v>114</v>
      </c>
      <c r="M10" s="105">
        <v>1547</v>
      </c>
      <c r="N10" s="107">
        <v>1531</v>
      </c>
      <c r="O10" s="58"/>
      <c r="P10" s="110">
        <v>1125</v>
      </c>
      <c r="Q10" s="56"/>
      <c r="S10" s="184"/>
      <c r="T10" s="171">
        <f>T9+U9</f>
        <v>343</v>
      </c>
      <c r="U10" s="172"/>
      <c r="V10" s="109"/>
      <c r="W10" s="171">
        <f>W9+X9</f>
        <v>0</v>
      </c>
      <c r="X10" s="172"/>
      <c r="Y10" s="109"/>
      <c r="Z10" s="171">
        <f>SUM(Z9:AA9)</f>
        <v>343</v>
      </c>
      <c r="AA10" s="172"/>
      <c r="AB10" s="141"/>
    </row>
    <row r="11" spans="2:28" ht="15" customHeight="1">
      <c r="B11" s="112" t="s">
        <v>2</v>
      </c>
      <c r="C11" s="113"/>
      <c r="D11" s="165">
        <v>20119</v>
      </c>
      <c r="E11" s="166"/>
      <c r="F11" s="167"/>
      <c r="G11" s="47" t="s">
        <v>4</v>
      </c>
      <c r="H11" s="69">
        <f>D11-'２月'!D11</f>
        <v>6</v>
      </c>
      <c r="I11" s="48" t="s">
        <v>5</v>
      </c>
      <c r="J11" s="34" t="str">
        <f>IF(H11=0,"",IF(H11&gt;0,"↑","↓"))</f>
        <v>↑</v>
      </c>
      <c r="L11" s="174"/>
      <c r="M11" s="171">
        <f>M10+N10</f>
        <v>3078</v>
      </c>
      <c r="N11" s="172"/>
      <c r="O11" s="31" t="s">
        <v>4</v>
      </c>
      <c r="P11" s="109"/>
      <c r="Q11" s="50" t="s">
        <v>5</v>
      </c>
      <c r="S11" s="183" t="s">
        <v>114</v>
      </c>
      <c r="T11" s="105">
        <v>1535</v>
      </c>
      <c r="U11" s="107">
        <v>1519</v>
      </c>
      <c r="V11" s="110">
        <v>1111</v>
      </c>
      <c r="W11" s="105">
        <v>12</v>
      </c>
      <c r="X11" s="107">
        <v>12</v>
      </c>
      <c r="Y11" s="110">
        <v>19</v>
      </c>
      <c r="Z11" s="105">
        <f>T11+W11</f>
        <v>1547</v>
      </c>
      <c r="AA11" s="107">
        <f>U11+X11</f>
        <v>1531</v>
      </c>
      <c r="AB11" s="142">
        <v>1125</v>
      </c>
    </row>
    <row r="12" spans="2:28" ht="15" customHeight="1" thickBot="1">
      <c r="B12" s="114" t="s">
        <v>3</v>
      </c>
      <c r="C12" s="115"/>
      <c r="D12" s="168">
        <v>15095</v>
      </c>
      <c r="E12" s="169"/>
      <c r="F12" s="170"/>
      <c r="G12" s="53" t="s">
        <v>4</v>
      </c>
      <c r="H12" s="70">
        <f>D12-'２月'!D12</f>
        <v>-1</v>
      </c>
      <c r="I12" s="54" t="s">
        <v>5</v>
      </c>
      <c r="J12" s="34" t="str">
        <f>IF(H12=0,"",IF(H12&gt;0,"↑","↓"))</f>
        <v>↓</v>
      </c>
      <c r="L12" s="173" t="s">
        <v>115</v>
      </c>
      <c r="M12" s="105">
        <v>2448</v>
      </c>
      <c r="N12" s="107">
        <v>2342</v>
      </c>
      <c r="O12" s="58"/>
      <c r="P12" s="110">
        <v>1742</v>
      </c>
      <c r="Q12" s="56"/>
      <c r="S12" s="184"/>
      <c r="T12" s="171">
        <f>T11+U11</f>
        <v>3054</v>
      </c>
      <c r="U12" s="172"/>
      <c r="V12" s="109"/>
      <c r="W12" s="171">
        <f>W11+X11</f>
        <v>24</v>
      </c>
      <c r="X12" s="172"/>
      <c r="Y12" s="109"/>
      <c r="Z12" s="171">
        <f>SUM(Z11:AA11)</f>
        <v>3078</v>
      </c>
      <c r="AA12" s="172"/>
      <c r="AB12" s="141"/>
    </row>
    <row r="13" spans="6:28" ht="15" customHeight="1">
      <c r="F13" s="91"/>
      <c r="H13" s="64"/>
      <c r="L13" s="174"/>
      <c r="M13" s="171">
        <f>M12+N12</f>
        <v>4790</v>
      </c>
      <c r="N13" s="172"/>
      <c r="O13" s="31" t="s">
        <v>4</v>
      </c>
      <c r="P13" s="109"/>
      <c r="Q13" s="50" t="s">
        <v>5</v>
      </c>
      <c r="S13" s="183" t="s">
        <v>115</v>
      </c>
      <c r="T13" s="105">
        <v>2431</v>
      </c>
      <c r="U13" s="107">
        <v>2328</v>
      </c>
      <c r="V13" s="110">
        <v>1718</v>
      </c>
      <c r="W13" s="105">
        <v>37</v>
      </c>
      <c r="X13" s="107">
        <v>41</v>
      </c>
      <c r="Y13" s="110">
        <v>61</v>
      </c>
      <c r="Z13" s="105">
        <f>T13+W13</f>
        <v>2468</v>
      </c>
      <c r="AA13" s="107">
        <f>U13+X13</f>
        <v>2369</v>
      </c>
      <c r="AB13" s="142">
        <v>1764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73" t="s">
        <v>116</v>
      </c>
      <c r="M14" s="105">
        <v>738</v>
      </c>
      <c r="N14" s="107">
        <v>724</v>
      </c>
      <c r="O14" s="58"/>
      <c r="P14" s="110">
        <v>572</v>
      </c>
      <c r="Q14" s="56"/>
      <c r="S14" s="184"/>
      <c r="T14" s="171">
        <f>T13+U13</f>
        <v>4759</v>
      </c>
      <c r="U14" s="172"/>
      <c r="V14" s="109"/>
      <c r="W14" s="171">
        <f>W13+X13</f>
        <v>78</v>
      </c>
      <c r="X14" s="172"/>
      <c r="Y14" s="109"/>
      <c r="Z14" s="171">
        <f>SUM(Z13:AA13)</f>
        <v>4837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1295</v>
      </c>
      <c r="E15" s="163"/>
      <c r="F15" s="164"/>
      <c r="G15" s="45" t="s">
        <v>4</v>
      </c>
      <c r="H15" s="66">
        <f>D15-'２月'!D15</f>
        <v>21</v>
      </c>
      <c r="I15" s="46" t="s">
        <v>5</v>
      </c>
      <c r="J15" s="34" t="str">
        <f>IF(H15=0,"",IF(H15&gt;0,"↑","↓"))</f>
        <v>↑</v>
      </c>
      <c r="L15" s="174"/>
      <c r="M15" s="171">
        <f>M14+N14</f>
        <v>1462</v>
      </c>
      <c r="N15" s="172"/>
      <c r="O15" s="31" t="s">
        <v>4</v>
      </c>
      <c r="P15" s="109"/>
      <c r="Q15" s="50" t="s">
        <v>5</v>
      </c>
      <c r="S15" s="183" t="s">
        <v>116</v>
      </c>
      <c r="T15" s="105">
        <v>458</v>
      </c>
      <c r="U15" s="107">
        <v>453</v>
      </c>
      <c r="V15" s="110">
        <v>345</v>
      </c>
      <c r="W15" s="105">
        <v>7</v>
      </c>
      <c r="X15" s="107">
        <v>7</v>
      </c>
      <c r="Y15" s="110">
        <v>7</v>
      </c>
      <c r="Z15" s="105">
        <f>T15+W15</f>
        <v>465</v>
      </c>
      <c r="AA15" s="107">
        <f>U15+X15</f>
        <v>460</v>
      </c>
      <c r="AB15" s="142">
        <v>349</v>
      </c>
    </row>
    <row r="16" spans="2:28" ht="15" customHeight="1">
      <c r="B16" s="112" t="s">
        <v>1</v>
      </c>
      <c r="C16" s="113"/>
      <c r="D16" s="165">
        <v>709</v>
      </c>
      <c r="E16" s="166"/>
      <c r="F16" s="167"/>
      <c r="G16" s="47" t="s">
        <v>4</v>
      </c>
      <c r="H16" s="67">
        <f>D16-'２月'!D16</f>
        <v>14</v>
      </c>
      <c r="I16" s="48" t="s">
        <v>5</v>
      </c>
      <c r="J16" s="34" t="str">
        <f>IF(H16=0,"",IF(H16&gt;0,"↑","↓"))</f>
        <v>↑</v>
      </c>
      <c r="L16" s="173" t="s">
        <v>117</v>
      </c>
      <c r="M16" s="105">
        <v>2669</v>
      </c>
      <c r="N16" s="107">
        <v>2617</v>
      </c>
      <c r="O16" s="58"/>
      <c r="P16" s="110">
        <v>1998</v>
      </c>
      <c r="Q16" s="56"/>
      <c r="S16" s="184"/>
      <c r="T16" s="171">
        <f>T15+U15</f>
        <v>911</v>
      </c>
      <c r="U16" s="172"/>
      <c r="V16" s="109"/>
      <c r="W16" s="171">
        <f>W15+X15</f>
        <v>14</v>
      </c>
      <c r="X16" s="172"/>
      <c r="Y16" s="109"/>
      <c r="Z16" s="171">
        <f>SUM(Z15:AA15)</f>
        <v>925</v>
      </c>
      <c r="AA16" s="172"/>
      <c r="AB16" s="141"/>
    </row>
    <row r="17" spans="2:28" ht="15" customHeight="1">
      <c r="B17" s="112" t="s">
        <v>2</v>
      </c>
      <c r="C17" s="113"/>
      <c r="D17" s="165">
        <v>586</v>
      </c>
      <c r="E17" s="166"/>
      <c r="F17" s="167"/>
      <c r="G17" s="47" t="s">
        <v>4</v>
      </c>
      <c r="H17" s="69">
        <f>D17-'２月'!D17</f>
        <v>7</v>
      </c>
      <c r="I17" s="48" t="s">
        <v>5</v>
      </c>
      <c r="J17" s="34" t="str">
        <f>IF(H17=0,"",IF(H17&gt;0,"↑","↓"))</f>
        <v>↑</v>
      </c>
      <c r="L17" s="174"/>
      <c r="M17" s="171">
        <f>M16+N16</f>
        <v>5286</v>
      </c>
      <c r="N17" s="172"/>
      <c r="O17" s="31" t="s">
        <v>4</v>
      </c>
      <c r="P17" s="109"/>
      <c r="Q17" s="50" t="s">
        <v>5</v>
      </c>
      <c r="S17" s="183" t="s">
        <v>259</v>
      </c>
      <c r="T17" s="105">
        <v>1654</v>
      </c>
      <c r="U17" s="107">
        <v>1544</v>
      </c>
      <c r="V17" s="110">
        <v>1238</v>
      </c>
      <c r="W17" s="105">
        <v>7</v>
      </c>
      <c r="X17" s="107">
        <v>22</v>
      </c>
      <c r="Y17" s="110">
        <v>24</v>
      </c>
      <c r="Z17" s="105">
        <f>T17+W17</f>
        <v>1661</v>
      </c>
      <c r="AA17" s="107">
        <f>U17+X17</f>
        <v>1566</v>
      </c>
      <c r="AB17" s="142">
        <v>1245</v>
      </c>
    </row>
    <row r="18" spans="2:28" ht="15" customHeight="1" thickBot="1">
      <c r="B18" s="114" t="s">
        <v>3</v>
      </c>
      <c r="C18" s="115"/>
      <c r="D18" s="168">
        <v>829</v>
      </c>
      <c r="E18" s="169"/>
      <c r="F18" s="170"/>
      <c r="G18" s="53" t="s">
        <v>4</v>
      </c>
      <c r="H18" s="70">
        <f>D18-'２月'!D18</f>
        <v>19</v>
      </c>
      <c r="I18" s="54" t="s">
        <v>5</v>
      </c>
      <c r="J18" s="34" t="str">
        <f>IF(H18=0,"",IF(H18&gt;0,"↑","↓"))</f>
        <v>↑</v>
      </c>
      <c r="L18" s="173" t="s">
        <v>118</v>
      </c>
      <c r="M18" s="105">
        <v>2981</v>
      </c>
      <c r="N18" s="107">
        <v>2844</v>
      </c>
      <c r="O18" s="58"/>
      <c r="P18" s="110">
        <v>2307</v>
      </c>
      <c r="Q18" s="56"/>
      <c r="S18" s="184"/>
      <c r="T18" s="171">
        <f>T17+U17</f>
        <v>3198</v>
      </c>
      <c r="U18" s="172"/>
      <c r="V18" s="109"/>
      <c r="W18" s="171">
        <f>W17+X17</f>
        <v>29</v>
      </c>
      <c r="X18" s="172"/>
      <c r="Y18" s="109"/>
      <c r="Z18" s="171">
        <f>SUM(Z17:AA17)</f>
        <v>3227</v>
      </c>
      <c r="AA18" s="172"/>
      <c r="AB18" s="141"/>
    </row>
    <row r="19" spans="12:28" ht="15" customHeight="1">
      <c r="L19" s="174"/>
      <c r="M19" s="171">
        <f>M18+N18</f>
        <v>5825</v>
      </c>
      <c r="N19" s="172"/>
      <c r="O19" s="31" t="s">
        <v>4</v>
      </c>
      <c r="P19" s="109"/>
      <c r="Q19" s="50" t="s">
        <v>5</v>
      </c>
      <c r="S19" s="183" t="s">
        <v>260</v>
      </c>
      <c r="T19" s="105">
        <v>4755</v>
      </c>
      <c r="U19" s="107">
        <v>4662</v>
      </c>
      <c r="V19" s="110">
        <v>3551</v>
      </c>
      <c r="W19" s="105">
        <v>181</v>
      </c>
      <c r="X19" s="107">
        <v>118</v>
      </c>
      <c r="Y19" s="110">
        <v>194</v>
      </c>
      <c r="Z19" s="105">
        <f>T19+W19</f>
        <v>4936</v>
      </c>
      <c r="AA19" s="107">
        <f>U19+X19</f>
        <v>4780</v>
      </c>
      <c r="AB19" s="142">
        <v>3711</v>
      </c>
    </row>
    <row r="20" spans="2:28" ht="15" customHeight="1">
      <c r="B20" s="85" t="s">
        <v>7</v>
      </c>
      <c r="C20" s="44"/>
      <c r="H20" s="63"/>
      <c r="L20" s="173" t="s">
        <v>119</v>
      </c>
      <c r="M20" s="105">
        <v>75</v>
      </c>
      <c r="N20" s="107">
        <v>85</v>
      </c>
      <c r="O20" s="58"/>
      <c r="P20" s="110">
        <v>50</v>
      </c>
      <c r="Q20" s="56"/>
      <c r="S20" s="184"/>
      <c r="T20" s="171">
        <f>T19+U19</f>
        <v>9417</v>
      </c>
      <c r="U20" s="172"/>
      <c r="V20" s="109"/>
      <c r="W20" s="171">
        <f>W19+X19</f>
        <v>299</v>
      </c>
      <c r="X20" s="172"/>
      <c r="Y20" s="109"/>
      <c r="Z20" s="171">
        <f>SUM(Z19:AA19)</f>
        <v>9716</v>
      </c>
      <c r="AA20" s="172"/>
      <c r="AB20" s="141"/>
    </row>
    <row r="21" spans="3:28" ht="15" customHeight="1" thickBot="1">
      <c r="C21" s="44"/>
      <c r="H21" s="63"/>
      <c r="L21" s="174"/>
      <c r="M21" s="171">
        <f>M20+N20</f>
        <v>160</v>
      </c>
      <c r="N21" s="172"/>
      <c r="O21" s="31" t="s">
        <v>4</v>
      </c>
      <c r="P21" s="109"/>
      <c r="Q21" s="50" t="s">
        <v>5</v>
      </c>
      <c r="S21" s="183" t="s">
        <v>120</v>
      </c>
      <c r="T21" s="105">
        <v>1453</v>
      </c>
      <c r="U21" s="107">
        <v>1373</v>
      </c>
      <c r="V21" s="110">
        <v>1061</v>
      </c>
      <c r="W21" s="105">
        <v>52</v>
      </c>
      <c r="X21" s="107">
        <v>63</v>
      </c>
      <c r="Y21" s="110">
        <v>81</v>
      </c>
      <c r="Z21" s="105">
        <f>T21+W21</f>
        <v>1505</v>
      </c>
      <c r="AA21" s="107">
        <f>U21+X21</f>
        <v>1436</v>
      </c>
      <c r="AB21" s="142">
        <v>1130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73" t="s">
        <v>120</v>
      </c>
      <c r="M22" s="105">
        <v>1498</v>
      </c>
      <c r="N22" s="107">
        <v>1434</v>
      </c>
      <c r="O22" s="58"/>
      <c r="P22" s="110">
        <v>1127</v>
      </c>
      <c r="Q22" s="56"/>
      <c r="S22" s="184"/>
      <c r="T22" s="171">
        <f>T21+U21</f>
        <v>2826</v>
      </c>
      <c r="U22" s="172"/>
      <c r="V22" s="109"/>
      <c r="W22" s="171">
        <f>W21+X21</f>
        <v>115</v>
      </c>
      <c r="X22" s="172"/>
      <c r="Y22" s="109"/>
      <c r="Z22" s="171">
        <f>SUM(Z21:AA21)</f>
        <v>2941</v>
      </c>
      <c r="AA22" s="172"/>
      <c r="AB22" s="141"/>
    </row>
    <row r="23" spans="2:28" ht="15" customHeight="1">
      <c r="B23" s="13" t="s">
        <v>9</v>
      </c>
      <c r="C23" s="92">
        <f>C32+C41</f>
        <v>0</v>
      </c>
      <c r="D23" s="92">
        <f aca="true" t="shared" si="0" ref="D23:E29">D32+D41</f>
        <v>14</v>
      </c>
      <c r="E23" s="92">
        <f t="shared" si="0"/>
        <v>10</v>
      </c>
      <c r="F23" s="93">
        <f>SUM(D23:E23)</f>
        <v>24</v>
      </c>
      <c r="G23" s="47" t="s">
        <v>4</v>
      </c>
      <c r="H23" s="68">
        <f>F23-'２月'!F23</f>
        <v>-10</v>
      </c>
      <c r="I23" s="48" t="s">
        <v>5</v>
      </c>
      <c r="J23" s="34" t="str">
        <f aca="true" t="shared" si="1" ref="J23:J29">IF(H23=0,"",IF(H23&gt;0,"↑","↓"))</f>
        <v>↓</v>
      </c>
      <c r="L23" s="174"/>
      <c r="M23" s="171">
        <f>M22+N22</f>
        <v>2932</v>
      </c>
      <c r="N23" s="172"/>
      <c r="O23" s="31" t="s">
        <v>4</v>
      </c>
      <c r="P23" s="109"/>
      <c r="Q23" s="50" t="s">
        <v>5</v>
      </c>
      <c r="S23" s="183" t="s">
        <v>121</v>
      </c>
      <c r="T23" s="105">
        <v>457</v>
      </c>
      <c r="U23" s="107">
        <v>448</v>
      </c>
      <c r="V23" s="110">
        <v>285</v>
      </c>
      <c r="W23" s="105">
        <v>1</v>
      </c>
      <c r="X23" s="107">
        <v>1</v>
      </c>
      <c r="Y23" s="110">
        <v>2</v>
      </c>
      <c r="Z23" s="105">
        <f>T23+W23</f>
        <v>458</v>
      </c>
      <c r="AA23" s="107">
        <f>U23+X23</f>
        <v>449</v>
      </c>
      <c r="AB23" s="142">
        <v>285</v>
      </c>
    </row>
    <row r="24" spans="2:28" ht="15" customHeight="1">
      <c r="B24" s="13" t="s">
        <v>10</v>
      </c>
      <c r="C24" s="92">
        <f aca="true" t="shared" si="2" ref="C24:C29">C33+C42</f>
        <v>9</v>
      </c>
      <c r="D24" s="92">
        <f t="shared" si="0"/>
        <v>18</v>
      </c>
      <c r="E24" s="92">
        <f t="shared" si="0"/>
        <v>9</v>
      </c>
      <c r="F24" s="93">
        <f aca="true" t="shared" si="3" ref="F24:F29">SUM(D24:E24)</f>
        <v>27</v>
      </c>
      <c r="G24" s="47" t="s">
        <v>4</v>
      </c>
      <c r="H24" s="68">
        <f>F24-'２月'!F24</f>
        <v>-7</v>
      </c>
      <c r="I24" s="48" t="s">
        <v>5</v>
      </c>
      <c r="J24" s="34" t="str">
        <f t="shared" si="1"/>
        <v>↓</v>
      </c>
      <c r="L24" s="173" t="s">
        <v>121</v>
      </c>
      <c r="M24" s="105">
        <v>455</v>
      </c>
      <c r="N24" s="107">
        <v>447</v>
      </c>
      <c r="O24" s="58"/>
      <c r="P24" s="110">
        <v>283</v>
      </c>
      <c r="Q24" s="56"/>
      <c r="S24" s="184"/>
      <c r="T24" s="171">
        <f>T23+U23</f>
        <v>905</v>
      </c>
      <c r="U24" s="172"/>
      <c r="V24" s="109"/>
      <c r="W24" s="171">
        <f>W23+X23</f>
        <v>2</v>
      </c>
      <c r="X24" s="172"/>
      <c r="Y24" s="109"/>
      <c r="Z24" s="171">
        <f>SUM(Z23:AA23)</f>
        <v>907</v>
      </c>
      <c r="AA24" s="172"/>
      <c r="AB24" s="141"/>
    </row>
    <row r="25" spans="2:28" ht="15" customHeight="1">
      <c r="B25" s="13" t="s">
        <v>11</v>
      </c>
      <c r="C25" s="92">
        <f t="shared" si="2"/>
        <v>109</v>
      </c>
      <c r="D25" s="92">
        <f t="shared" si="0"/>
        <v>101</v>
      </c>
      <c r="E25" s="92">
        <f t="shared" si="0"/>
        <v>75</v>
      </c>
      <c r="F25" s="93">
        <f t="shared" si="3"/>
        <v>176</v>
      </c>
      <c r="G25" s="47" t="s">
        <v>4</v>
      </c>
      <c r="H25" s="68">
        <f>F25-'２月'!F25</f>
        <v>-67</v>
      </c>
      <c r="I25" s="48" t="s">
        <v>5</v>
      </c>
      <c r="J25" s="34" t="str">
        <f t="shared" si="1"/>
        <v>↓</v>
      </c>
      <c r="L25" s="174"/>
      <c r="M25" s="171">
        <f>M24+N24</f>
        <v>902</v>
      </c>
      <c r="N25" s="172"/>
      <c r="O25" s="31" t="s">
        <v>4</v>
      </c>
      <c r="P25" s="109"/>
      <c r="Q25" s="50" t="s">
        <v>5</v>
      </c>
      <c r="S25" s="183" t="s">
        <v>122</v>
      </c>
      <c r="T25" s="105">
        <v>1967</v>
      </c>
      <c r="U25" s="107">
        <v>1842</v>
      </c>
      <c r="V25" s="110">
        <v>1669</v>
      </c>
      <c r="W25" s="105">
        <v>202</v>
      </c>
      <c r="X25" s="107">
        <v>105</v>
      </c>
      <c r="Y25" s="110">
        <v>264</v>
      </c>
      <c r="Z25" s="105">
        <f>T25+W25</f>
        <v>2169</v>
      </c>
      <c r="AA25" s="107">
        <f>U25+X25</f>
        <v>1947</v>
      </c>
      <c r="AB25" s="142">
        <v>1915</v>
      </c>
    </row>
    <row r="26" spans="2:28" ht="15" customHeight="1">
      <c r="B26" s="13" t="s">
        <v>12</v>
      </c>
      <c r="C26" s="92">
        <f t="shared" si="2"/>
        <v>87</v>
      </c>
      <c r="D26" s="92">
        <f t="shared" si="0"/>
        <v>97</v>
      </c>
      <c r="E26" s="92">
        <f t="shared" si="0"/>
        <v>62</v>
      </c>
      <c r="F26" s="93">
        <f t="shared" si="3"/>
        <v>159</v>
      </c>
      <c r="G26" s="47" t="s">
        <v>4</v>
      </c>
      <c r="H26" s="68">
        <f>F26-'２月'!F26</f>
        <v>16</v>
      </c>
      <c r="I26" s="48" t="s">
        <v>5</v>
      </c>
      <c r="J26" s="34" t="str">
        <f t="shared" si="1"/>
        <v>↑</v>
      </c>
      <c r="L26" s="173" t="s">
        <v>122</v>
      </c>
      <c r="M26" s="105">
        <v>2067</v>
      </c>
      <c r="N26" s="107">
        <v>1821</v>
      </c>
      <c r="O26" s="58"/>
      <c r="P26" s="110">
        <v>1818</v>
      </c>
      <c r="Q26" s="56"/>
      <c r="S26" s="184"/>
      <c r="T26" s="171">
        <f>T25+U25</f>
        <v>3809</v>
      </c>
      <c r="U26" s="172"/>
      <c r="V26" s="109"/>
      <c r="W26" s="171">
        <f>W25+X25</f>
        <v>307</v>
      </c>
      <c r="X26" s="172"/>
      <c r="Y26" s="109"/>
      <c r="Z26" s="171">
        <f>SUM(Z25:AA25)</f>
        <v>4116</v>
      </c>
      <c r="AA26" s="172"/>
      <c r="AB26" s="141"/>
    </row>
    <row r="27" spans="2:28" ht="15" customHeight="1">
      <c r="B27" s="13" t="s">
        <v>13</v>
      </c>
      <c r="C27" s="92">
        <f t="shared" si="2"/>
        <v>17</v>
      </c>
      <c r="D27" s="92">
        <f t="shared" si="0"/>
        <v>1</v>
      </c>
      <c r="E27" s="92">
        <f t="shared" si="0"/>
        <v>0</v>
      </c>
      <c r="F27" s="93">
        <f t="shared" si="3"/>
        <v>1</v>
      </c>
      <c r="G27" s="47" t="s">
        <v>4</v>
      </c>
      <c r="H27" s="68">
        <f>F27-'２月'!F27</f>
        <v>1</v>
      </c>
      <c r="I27" s="48" t="s">
        <v>5</v>
      </c>
      <c r="J27" s="34" t="str">
        <f t="shared" si="1"/>
        <v>↑</v>
      </c>
      <c r="L27" s="174"/>
      <c r="M27" s="171">
        <f>M26+N26</f>
        <v>3888</v>
      </c>
      <c r="N27" s="172"/>
      <c r="O27" s="31" t="s">
        <v>4</v>
      </c>
      <c r="P27" s="109"/>
      <c r="Q27" s="50" t="s">
        <v>5</v>
      </c>
      <c r="S27" s="183" t="s">
        <v>155</v>
      </c>
      <c r="T27" s="105">
        <v>2744</v>
      </c>
      <c r="U27" s="107">
        <v>2779</v>
      </c>
      <c r="V27" s="110">
        <v>2034</v>
      </c>
      <c r="W27" s="105">
        <v>52</v>
      </c>
      <c r="X27" s="107">
        <v>107</v>
      </c>
      <c r="Y27" s="110">
        <v>117</v>
      </c>
      <c r="Z27" s="105">
        <f>T27+W27</f>
        <v>2796</v>
      </c>
      <c r="AA27" s="107">
        <f>U27+X27</f>
        <v>2886</v>
      </c>
      <c r="AB27" s="142">
        <v>2132</v>
      </c>
    </row>
    <row r="28" spans="2:28" ht="15" customHeight="1" thickBot="1">
      <c r="B28" s="14" t="s">
        <v>14</v>
      </c>
      <c r="C28" s="94">
        <f t="shared" si="2"/>
        <v>12</v>
      </c>
      <c r="D28" s="94">
        <f t="shared" si="0"/>
        <v>1</v>
      </c>
      <c r="E28" s="94">
        <f t="shared" si="0"/>
        <v>1</v>
      </c>
      <c r="F28" s="95">
        <f t="shared" si="3"/>
        <v>2</v>
      </c>
      <c r="G28" s="57" t="s">
        <v>4</v>
      </c>
      <c r="H28" s="71">
        <f>F28-'２月'!F28</f>
        <v>-4</v>
      </c>
      <c r="I28" s="51" t="s">
        <v>5</v>
      </c>
      <c r="J28" s="34" t="str">
        <f t="shared" si="1"/>
        <v>↓</v>
      </c>
      <c r="L28" s="173" t="s">
        <v>123</v>
      </c>
      <c r="M28" s="105">
        <v>331</v>
      </c>
      <c r="N28" s="107">
        <v>311</v>
      </c>
      <c r="O28" s="58"/>
      <c r="P28" s="110">
        <v>285</v>
      </c>
      <c r="Q28" s="56"/>
      <c r="S28" s="184"/>
      <c r="T28" s="171">
        <f>T27+U27</f>
        <v>5523</v>
      </c>
      <c r="U28" s="172"/>
      <c r="V28" s="109"/>
      <c r="W28" s="171">
        <f>W27+X27</f>
        <v>159</v>
      </c>
      <c r="X28" s="172"/>
      <c r="Y28" s="109"/>
      <c r="Z28" s="171">
        <f>SUM(Z27:AA27)</f>
        <v>5682</v>
      </c>
      <c r="AA28" s="172"/>
      <c r="AB28" s="141"/>
    </row>
    <row r="29" spans="2:28" ht="15" customHeight="1" thickBot="1">
      <c r="B29" s="15" t="s">
        <v>15</v>
      </c>
      <c r="C29" s="96">
        <f t="shared" si="2"/>
        <v>18</v>
      </c>
      <c r="D29" s="96">
        <f t="shared" si="0"/>
        <v>0</v>
      </c>
      <c r="E29" s="96">
        <f t="shared" si="0"/>
        <v>13</v>
      </c>
      <c r="F29" s="97">
        <f t="shared" si="3"/>
        <v>13</v>
      </c>
      <c r="G29" s="61" t="s">
        <v>4</v>
      </c>
      <c r="H29" s="72">
        <f>F29-'２月'!F29</f>
        <v>-81</v>
      </c>
      <c r="I29" s="60" t="s">
        <v>5</v>
      </c>
      <c r="J29" s="34" t="str">
        <f t="shared" si="1"/>
        <v>↓</v>
      </c>
      <c r="L29" s="174"/>
      <c r="M29" s="171">
        <f>M28+N28</f>
        <v>642</v>
      </c>
      <c r="N29" s="172"/>
      <c r="O29" s="31" t="s">
        <v>4</v>
      </c>
      <c r="P29" s="145"/>
      <c r="Q29" s="50" t="s">
        <v>5</v>
      </c>
      <c r="S29" s="183" t="s">
        <v>127</v>
      </c>
      <c r="T29" s="105">
        <v>1023</v>
      </c>
      <c r="U29" s="107">
        <v>1029</v>
      </c>
      <c r="V29" s="110">
        <v>676</v>
      </c>
      <c r="W29" s="105">
        <v>4</v>
      </c>
      <c r="X29" s="107">
        <v>4</v>
      </c>
      <c r="Y29" s="110">
        <v>8</v>
      </c>
      <c r="Z29" s="105">
        <f>T29+W29</f>
        <v>1027</v>
      </c>
      <c r="AA29" s="107">
        <f>U29+X29</f>
        <v>1033</v>
      </c>
      <c r="AB29" s="142">
        <v>681</v>
      </c>
    </row>
    <row r="30" spans="2:28" ht="15" customHeight="1" thickBot="1">
      <c r="B30" s="10"/>
      <c r="C30" s="44"/>
      <c r="H30" s="63"/>
      <c r="L30" s="173" t="s">
        <v>124</v>
      </c>
      <c r="M30" s="105">
        <v>1163</v>
      </c>
      <c r="N30" s="107">
        <v>1189</v>
      </c>
      <c r="O30" s="58"/>
      <c r="P30" s="110">
        <v>953</v>
      </c>
      <c r="Q30" s="56"/>
      <c r="S30" s="184"/>
      <c r="T30" s="171">
        <f>T29+U29</f>
        <v>2052</v>
      </c>
      <c r="U30" s="172"/>
      <c r="V30" s="109"/>
      <c r="W30" s="171">
        <f>W29+X29</f>
        <v>8</v>
      </c>
      <c r="X30" s="172"/>
      <c r="Y30" s="109"/>
      <c r="Z30" s="171">
        <f>SUM(Z29:AA29)</f>
        <v>2060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4"/>
      <c r="M31" s="171">
        <f>M30+N30</f>
        <v>2352</v>
      </c>
      <c r="N31" s="172"/>
      <c r="O31" s="31" t="s">
        <v>4</v>
      </c>
      <c r="P31" s="109"/>
      <c r="Q31" s="50" t="s">
        <v>5</v>
      </c>
      <c r="S31" s="183" t="s">
        <v>128</v>
      </c>
      <c r="T31" s="105">
        <v>147</v>
      </c>
      <c r="U31" s="107">
        <v>139</v>
      </c>
      <c r="V31" s="110">
        <v>92</v>
      </c>
      <c r="W31" s="105">
        <v>0</v>
      </c>
      <c r="X31" s="107">
        <v>0</v>
      </c>
      <c r="Y31" s="110">
        <v>0</v>
      </c>
      <c r="Z31" s="105">
        <f>T31+W31</f>
        <v>147</v>
      </c>
      <c r="AA31" s="107">
        <f>U31+X31</f>
        <v>139</v>
      </c>
      <c r="AB31" s="142">
        <v>92</v>
      </c>
    </row>
    <row r="32" spans="2:28" ht="15" customHeight="1">
      <c r="B32" s="13" t="s">
        <v>9</v>
      </c>
      <c r="C32" s="103">
        <v>0</v>
      </c>
      <c r="D32" s="103">
        <v>14</v>
      </c>
      <c r="E32" s="103">
        <v>10</v>
      </c>
      <c r="F32" s="93">
        <f>SUM(D32:E32)</f>
        <v>24</v>
      </c>
      <c r="G32" s="47" t="s">
        <v>4</v>
      </c>
      <c r="H32" s="68">
        <f>F32-'２月'!F32</f>
        <v>-9</v>
      </c>
      <c r="I32" s="48" t="s">
        <v>5</v>
      </c>
      <c r="J32" s="34" t="str">
        <f aca="true" t="shared" si="4" ref="J32:J38">IF(H32=0,"",IF(H32&gt;0,"↑","↓"))</f>
        <v>↓</v>
      </c>
      <c r="L32" s="173" t="s">
        <v>125</v>
      </c>
      <c r="M32" s="105">
        <v>1271</v>
      </c>
      <c r="N32" s="107">
        <v>1333</v>
      </c>
      <c r="O32" s="58"/>
      <c r="P32" s="110">
        <v>910</v>
      </c>
      <c r="Q32" s="56"/>
      <c r="S32" s="184"/>
      <c r="T32" s="171">
        <f>T31+U31</f>
        <v>286</v>
      </c>
      <c r="U32" s="172"/>
      <c r="V32" s="109"/>
      <c r="W32" s="171">
        <f>W31+X31</f>
        <v>0</v>
      </c>
      <c r="X32" s="172"/>
      <c r="Y32" s="109"/>
      <c r="Z32" s="171">
        <f>SUM(Z31:AA31)</f>
        <v>286</v>
      </c>
      <c r="AA32" s="172"/>
      <c r="AB32" s="141"/>
    </row>
    <row r="33" spans="2:28" ht="15" customHeight="1">
      <c r="B33" s="13" t="s">
        <v>10</v>
      </c>
      <c r="C33" s="103">
        <v>9</v>
      </c>
      <c r="D33" s="103">
        <v>18</v>
      </c>
      <c r="E33" s="103">
        <v>9</v>
      </c>
      <c r="F33" s="93">
        <f aca="true" t="shared" si="5" ref="F33:F38">SUM(D33:E33)</f>
        <v>27</v>
      </c>
      <c r="G33" s="47" t="s">
        <v>4</v>
      </c>
      <c r="H33" s="68">
        <f>F33-'２月'!F33</f>
        <v>-7</v>
      </c>
      <c r="I33" s="48" t="s">
        <v>5</v>
      </c>
      <c r="J33" s="34" t="str">
        <f t="shared" si="4"/>
        <v>↓</v>
      </c>
      <c r="L33" s="174"/>
      <c r="M33" s="171">
        <f>M32+N32</f>
        <v>2604</v>
      </c>
      <c r="N33" s="172"/>
      <c r="O33" s="31" t="s">
        <v>4</v>
      </c>
      <c r="P33" s="109"/>
      <c r="Q33" s="50" t="s">
        <v>5</v>
      </c>
      <c r="S33" s="183" t="s">
        <v>129</v>
      </c>
      <c r="T33" s="105">
        <v>182</v>
      </c>
      <c r="U33" s="107">
        <v>193</v>
      </c>
      <c r="V33" s="110">
        <v>105</v>
      </c>
      <c r="W33" s="105">
        <v>7</v>
      </c>
      <c r="X33" s="107">
        <v>5</v>
      </c>
      <c r="Y33" s="110">
        <v>12</v>
      </c>
      <c r="Z33" s="105">
        <f>T33+W33</f>
        <v>189</v>
      </c>
      <c r="AA33" s="107">
        <f>U33+X33</f>
        <v>198</v>
      </c>
      <c r="AB33" s="142">
        <v>117</v>
      </c>
    </row>
    <row r="34" spans="2:28" ht="15" customHeight="1">
      <c r="B34" s="13" t="s">
        <v>11</v>
      </c>
      <c r="C34" s="103">
        <v>74</v>
      </c>
      <c r="D34" s="103">
        <v>71</v>
      </c>
      <c r="E34" s="103">
        <v>61</v>
      </c>
      <c r="F34" s="93">
        <f t="shared" si="5"/>
        <v>132</v>
      </c>
      <c r="G34" s="47" t="s">
        <v>4</v>
      </c>
      <c r="H34" s="68">
        <f>F34-'２月'!F34</f>
        <v>-7</v>
      </c>
      <c r="I34" s="48" t="s">
        <v>5</v>
      </c>
      <c r="J34" s="34" t="str">
        <f t="shared" si="4"/>
        <v>↓</v>
      </c>
      <c r="L34" s="173" t="s">
        <v>126</v>
      </c>
      <c r="M34" s="105">
        <v>362</v>
      </c>
      <c r="N34" s="107">
        <v>364</v>
      </c>
      <c r="O34" s="58"/>
      <c r="P34" s="110">
        <v>269</v>
      </c>
      <c r="Q34" s="56"/>
      <c r="S34" s="184"/>
      <c r="T34" s="171">
        <f>T33+U33</f>
        <v>375</v>
      </c>
      <c r="U34" s="172"/>
      <c r="V34" s="109"/>
      <c r="W34" s="171">
        <f>W33+X33</f>
        <v>12</v>
      </c>
      <c r="X34" s="172"/>
      <c r="Y34" s="109"/>
      <c r="Z34" s="171">
        <f>SUM(Z33:AA33)</f>
        <v>387</v>
      </c>
      <c r="AA34" s="172"/>
      <c r="AB34" s="141"/>
    </row>
    <row r="35" spans="2:28" ht="15" customHeight="1">
      <c r="B35" s="13" t="s">
        <v>12</v>
      </c>
      <c r="C35" s="103">
        <v>74</v>
      </c>
      <c r="D35" s="103">
        <v>82</v>
      </c>
      <c r="E35" s="103">
        <v>56</v>
      </c>
      <c r="F35" s="93">
        <f t="shared" si="5"/>
        <v>138</v>
      </c>
      <c r="G35" s="47" t="s">
        <v>4</v>
      </c>
      <c r="H35" s="68">
        <f>F35-'２月'!F35</f>
        <v>19</v>
      </c>
      <c r="I35" s="48" t="s">
        <v>5</v>
      </c>
      <c r="J35" s="34" t="str">
        <f t="shared" si="4"/>
        <v>↑</v>
      </c>
      <c r="L35" s="174"/>
      <c r="M35" s="171">
        <f>M34+N34</f>
        <v>726</v>
      </c>
      <c r="N35" s="172"/>
      <c r="O35" s="31" t="s">
        <v>4</v>
      </c>
      <c r="P35" s="109"/>
      <c r="Q35" s="50" t="s">
        <v>5</v>
      </c>
      <c r="S35" s="183" t="s">
        <v>130</v>
      </c>
      <c r="T35" s="105">
        <v>899</v>
      </c>
      <c r="U35" s="107">
        <v>886</v>
      </c>
      <c r="V35" s="110">
        <v>630</v>
      </c>
      <c r="W35" s="105">
        <v>134</v>
      </c>
      <c r="X35" s="107">
        <v>99</v>
      </c>
      <c r="Y35" s="110">
        <v>138</v>
      </c>
      <c r="Z35" s="105">
        <f>T35+W35</f>
        <v>1033</v>
      </c>
      <c r="AA35" s="107">
        <f>U35+X35</f>
        <v>985</v>
      </c>
      <c r="AB35" s="142">
        <v>755</v>
      </c>
    </row>
    <row r="36" spans="2:28" ht="15" customHeight="1">
      <c r="B36" s="13" t="s">
        <v>13</v>
      </c>
      <c r="C36" s="103">
        <v>17</v>
      </c>
      <c r="D36" s="103">
        <v>1</v>
      </c>
      <c r="E36" s="103">
        <v>0</v>
      </c>
      <c r="F36" s="93">
        <f t="shared" si="5"/>
        <v>1</v>
      </c>
      <c r="G36" s="47" t="s">
        <v>4</v>
      </c>
      <c r="H36" s="68">
        <f>F36-'２月'!F36</f>
        <v>1</v>
      </c>
      <c r="I36" s="48" t="s">
        <v>5</v>
      </c>
      <c r="J36" s="34" t="str">
        <f t="shared" si="4"/>
        <v>↑</v>
      </c>
      <c r="L36" s="173" t="s">
        <v>127</v>
      </c>
      <c r="M36" s="105">
        <v>1027</v>
      </c>
      <c r="N36" s="107">
        <v>1033</v>
      </c>
      <c r="O36" s="58"/>
      <c r="P36" s="110">
        <v>681</v>
      </c>
      <c r="Q36" s="56"/>
      <c r="S36" s="184"/>
      <c r="T36" s="171">
        <f>T35+U35</f>
        <v>1785</v>
      </c>
      <c r="U36" s="172"/>
      <c r="V36" s="109"/>
      <c r="W36" s="171">
        <f>W35+X35</f>
        <v>233</v>
      </c>
      <c r="X36" s="172"/>
      <c r="Y36" s="109"/>
      <c r="Z36" s="171">
        <f>SUM(Z35:AA35)</f>
        <v>2018</v>
      </c>
      <c r="AA36" s="172"/>
      <c r="AB36" s="141"/>
    </row>
    <row r="37" spans="2:28" ht="15" customHeight="1" thickBot="1">
      <c r="B37" s="14" t="s">
        <v>14</v>
      </c>
      <c r="C37" s="104">
        <v>9</v>
      </c>
      <c r="D37" s="104">
        <v>0</v>
      </c>
      <c r="E37" s="104">
        <v>0</v>
      </c>
      <c r="F37" s="95">
        <f t="shared" si="5"/>
        <v>0</v>
      </c>
      <c r="G37" s="57" t="s">
        <v>4</v>
      </c>
      <c r="H37" s="71">
        <f>F37-'２月'!F37</f>
        <v>0</v>
      </c>
      <c r="I37" s="51" t="s">
        <v>5</v>
      </c>
      <c r="J37" s="34">
        <f t="shared" si="4"/>
      </c>
      <c r="L37" s="174"/>
      <c r="M37" s="171">
        <f>M36+N36</f>
        <v>2060</v>
      </c>
      <c r="N37" s="172"/>
      <c r="O37" s="31" t="s">
        <v>4</v>
      </c>
      <c r="P37" s="109"/>
      <c r="Q37" s="50" t="s">
        <v>5</v>
      </c>
      <c r="S37" s="183" t="s">
        <v>156</v>
      </c>
      <c r="T37" s="105">
        <v>333</v>
      </c>
      <c r="U37" s="107">
        <v>342</v>
      </c>
      <c r="V37" s="110">
        <v>237</v>
      </c>
      <c r="W37" s="105">
        <v>8</v>
      </c>
      <c r="X37" s="107">
        <v>1</v>
      </c>
      <c r="Y37" s="110">
        <v>9</v>
      </c>
      <c r="Z37" s="105">
        <f>T37+W37</f>
        <v>341</v>
      </c>
      <c r="AA37" s="107">
        <f>U37+X37</f>
        <v>343</v>
      </c>
      <c r="AB37" s="142">
        <v>245</v>
      </c>
    </row>
    <row r="38" spans="2:28" ht="15" customHeight="1" thickBot="1">
      <c r="B38" s="15" t="s">
        <v>15</v>
      </c>
      <c r="C38" s="96">
        <v>-1</v>
      </c>
      <c r="D38" s="96">
        <v>-14</v>
      </c>
      <c r="E38" s="96">
        <v>6</v>
      </c>
      <c r="F38" s="97">
        <f t="shared" si="5"/>
        <v>-8</v>
      </c>
      <c r="G38" s="61" t="s">
        <v>4</v>
      </c>
      <c r="H38" s="72">
        <f>F38-'２月'!F38</f>
        <v>-27</v>
      </c>
      <c r="I38" s="60" t="s">
        <v>5</v>
      </c>
      <c r="J38" s="34" t="str">
        <f t="shared" si="4"/>
        <v>↓</v>
      </c>
      <c r="L38" s="173" t="s">
        <v>128</v>
      </c>
      <c r="M38" s="105">
        <v>143</v>
      </c>
      <c r="N38" s="107">
        <v>136</v>
      </c>
      <c r="O38" s="58"/>
      <c r="P38" s="110">
        <v>89</v>
      </c>
      <c r="Q38" s="56"/>
      <c r="S38" s="184"/>
      <c r="T38" s="171">
        <f>T37+U37</f>
        <v>675</v>
      </c>
      <c r="U38" s="172"/>
      <c r="V38" s="109"/>
      <c r="W38" s="171">
        <f>W37+X37</f>
        <v>9</v>
      </c>
      <c r="X38" s="172"/>
      <c r="Y38" s="109"/>
      <c r="Z38" s="171">
        <f>SUM(Z37:AA37)</f>
        <v>684</v>
      </c>
      <c r="AA38" s="172"/>
      <c r="AB38" s="141"/>
    </row>
    <row r="39" spans="2:28" ht="15" customHeight="1" thickBot="1">
      <c r="B39" s="10"/>
      <c r="C39" s="44"/>
      <c r="H39" s="63"/>
      <c r="L39" s="174"/>
      <c r="M39" s="171">
        <f>M38+N38</f>
        <v>279</v>
      </c>
      <c r="N39" s="172"/>
      <c r="O39" s="31" t="s">
        <v>4</v>
      </c>
      <c r="P39" s="109"/>
      <c r="Q39" s="50" t="s">
        <v>5</v>
      </c>
      <c r="S39" s="183" t="s">
        <v>132</v>
      </c>
      <c r="T39" s="105">
        <v>184</v>
      </c>
      <c r="U39" s="107">
        <v>188</v>
      </c>
      <c r="V39" s="110">
        <v>114</v>
      </c>
      <c r="W39" s="105">
        <v>5</v>
      </c>
      <c r="X39" s="107">
        <v>0</v>
      </c>
      <c r="Y39" s="110">
        <v>5</v>
      </c>
      <c r="Z39" s="105">
        <f>T39+W39</f>
        <v>189</v>
      </c>
      <c r="AA39" s="107">
        <f>U39+X39</f>
        <v>188</v>
      </c>
      <c r="AB39" s="142">
        <v>119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73" t="s">
        <v>129</v>
      </c>
      <c r="M40" s="105">
        <v>189</v>
      </c>
      <c r="N40" s="107">
        <v>198</v>
      </c>
      <c r="O40" s="58"/>
      <c r="P40" s="110">
        <v>117</v>
      </c>
      <c r="Q40" s="56"/>
      <c r="S40" s="184"/>
      <c r="T40" s="171">
        <f>T39+U39</f>
        <v>372</v>
      </c>
      <c r="U40" s="172"/>
      <c r="V40" s="109"/>
      <c r="W40" s="171">
        <f>W39+X39</f>
        <v>5</v>
      </c>
      <c r="X40" s="172"/>
      <c r="Y40" s="109"/>
      <c r="Z40" s="171">
        <f>SUM(Z39:AA39)</f>
        <v>377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F41-'２月'!F41</f>
        <v>-1</v>
      </c>
      <c r="I41" s="48" t="s">
        <v>5</v>
      </c>
      <c r="J41" s="34" t="str">
        <f aca="true" t="shared" si="6" ref="J41:J47">IF(H41=0,"",IF(H41&gt;0,"↑","↓"))</f>
        <v>↓</v>
      </c>
      <c r="L41" s="174"/>
      <c r="M41" s="171">
        <f>M40+N40</f>
        <v>387</v>
      </c>
      <c r="N41" s="172"/>
      <c r="O41" s="31" t="s">
        <v>4</v>
      </c>
      <c r="P41" s="109"/>
      <c r="Q41" s="50" t="s">
        <v>5</v>
      </c>
      <c r="S41" s="183" t="s">
        <v>133</v>
      </c>
      <c r="T41" s="105">
        <v>113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7" ref="F42:F47">SUM(D42:E42)</f>
        <v>0</v>
      </c>
      <c r="G42" s="47" t="s">
        <v>4</v>
      </c>
      <c r="H42" s="68">
        <f>F42-'２月'!F42</f>
        <v>0</v>
      </c>
      <c r="I42" s="48" t="s">
        <v>5</v>
      </c>
      <c r="J42" s="34">
        <f t="shared" si="6"/>
      </c>
      <c r="L42" s="173" t="s">
        <v>130</v>
      </c>
      <c r="M42" s="105">
        <v>1033</v>
      </c>
      <c r="N42" s="107">
        <v>985</v>
      </c>
      <c r="O42" s="58"/>
      <c r="P42" s="110">
        <v>755</v>
      </c>
      <c r="Q42" s="56"/>
      <c r="S42" s="184"/>
      <c r="T42" s="171">
        <f>T41+U41</f>
        <v>209</v>
      </c>
      <c r="U42" s="172"/>
      <c r="V42" s="109"/>
      <c r="W42" s="171">
        <f>W41+X41</f>
        <v>0</v>
      </c>
      <c r="X42" s="172"/>
      <c r="Y42" s="109"/>
      <c r="Z42" s="171">
        <f>SUM(Z41:AA41)</f>
        <v>209</v>
      </c>
      <c r="AA42" s="172"/>
      <c r="AB42" s="141"/>
    </row>
    <row r="43" spans="2:28" ht="15" customHeight="1">
      <c r="B43" s="13" t="s">
        <v>11</v>
      </c>
      <c r="C43" s="103">
        <v>35</v>
      </c>
      <c r="D43" s="103">
        <v>30</v>
      </c>
      <c r="E43" s="103">
        <v>14</v>
      </c>
      <c r="F43" s="93">
        <f t="shared" si="7"/>
        <v>44</v>
      </c>
      <c r="G43" s="47" t="s">
        <v>4</v>
      </c>
      <c r="H43" s="68">
        <f>F43-'２月'!F43</f>
        <v>-60</v>
      </c>
      <c r="I43" s="48" t="s">
        <v>5</v>
      </c>
      <c r="J43" s="34" t="str">
        <f t="shared" si="6"/>
        <v>↓</v>
      </c>
      <c r="L43" s="174"/>
      <c r="M43" s="171">
        <f>M42+N42</f>
        <v>2018</v>
      </c>
      <c r="N43" s="172"/>
      <c r="O43" s="31" t="s">
        <v>4</v>
      </c>
      <c r="P43" s="109"/>
      <c r="Q43" s="50" t="s">
        <v>5</v>
      </c>
      <c r="S43" s="183" t="s">
        <v>134</v>
      </c>
      <c r="T43" s="98">
        <v>20640</v>
      </c>
      <c r="U43" s="99">
        <v>20119</v>
      </c>
      <c r="V43" s="100">
        <v>15125</v>
      </c>
      <c r="W43" s="98">
        <v>709</v>
      </c>
      <c r="X43" s="99">
        <v>586</v>
      </c>
      <c r="Y43" s="100">
        <v>942</v>
      </c>
      <c r="Z43" s="98">
        <f>Z7+Z9+Z11+Z13+Z15+Z17+Z19+Z21+Z23+Z25+Z27+Z29+Z31+Z33+Z35+Z37+Z39+Z41</f>
        <v>21349</v>
      </c>
      <c r="AA43" s="99">
        <f>AA7+AA9+AA11+AA13+AA15+AA17+AA19+AA21+AA23+AA25+AA27+AA29+AA31+AA33+AA35+AA37+AA39+AA41</f>
        <v>20705</v>
      </c>
      <c r="AB43" s="143">
        <v>15924</v>
      </c>
    </row>
    <row r="44" spans="2:28" ht="15" customHeight="1" thickBot="1">
      <c r="B44" s="13" t="s">
        <v>12</v>
      </c>
      <c r="C44" s="103">
        <v>13</v>
      </c>
      <c r="D44" s="103">
        <v>15</v>
      </c>
      <c r="E44" s="103">
        <v>6</v>
      </c>
      <c r="F44" s="93">
        <f t="shared" si="7"/>
        <v>21</v>
      </c>
      <c r="G44" s="47" t="s">
        <v>4</v>
      </c>
      <c r="H44" s="68">
        <f>F44-'２月'!F44</f>
        <v>-3</v>
      </c>
      <c r="I44" s="48" t="s">
        <v>5</v>
      </c>
      <c r="J44" s="34" t="str">
        <f t="shared" si="6"/>
        <v>↓</v>
      </c>
      <c r="L44" s="173" t="s">
        <v>131</v>
      </c>
      <c r="M44" s="105">
        <v>341</v>
      </c>
      <c r="N44" s="107">
        <v>343</v>
      </c>
      <c r="O44" s="58"/>
      <c r="P44" s="108">
        <v>245</v>
      </c>
      <c r="Q44" s="56"/>
      <c r="S44" s="195"/>
      <c r="T44" s="175">
        <f>T43+U43</f>
        <v>40759</v>
      </c>
      <c r="U44" s="176"/>
      <c r="V44" s="101"/>
      <c r="W44" s="175">
        <f>W43+X43</f>
        <v>1295</v>
      </c>
      <c r="X44" s="176"/>
      <c r="Y44" s="101"/>
      <c r="Z44" s="175">
        <f>SUM(Z43:AA43)</f>
        <v>42054</v>
      </c>
      <c r="AA44" s="176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0</v>
      </c>
      <c r="F45" s="93">
        <f t="shared" si="7"/>
        <v>0</v>
      </c>
      <c r="G45" s="47" t="s">
        <v>4</v>
      </c>
      <c r="H45" s="68">
        <f>F45-'２月'!F45</f>
        <v>0</v>
      </c>
      <c r="I45" s="48" t="s">
        <v>5</v>
      </c>
      <c r="J45" s="34">
        <f t="shared" si="6"/>
      </c>
      <c r="L45" s="174"/>
      <c r="M45" s="171">
        <f>M44+N44</f>
        <v>684</v>
      </c>
      <c r="N45" s="172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3</v>
      </c>
      <c r="D46" s="104">
        <v>1</v>
      </c>
      <c r="E46" s="104">
        <v>1</v>
      </c>
      <c r="F46" s="95">
        <f t="shared" si="7"/>
        <v>2</v>
      </c>
      <c r="G46" s="57" t="s">
        <v>4</v>
      </c>
      <c r="H46" s="71">
        <f>F46-'２月'!F46</f>
        <v>-4</v>
      </c>
      <c r="I46" s="51" t="s">
        <v>5</v>
      </c>
      <c r="J46" s="34" t="str">
        <f t="shared" si="6"/>
        <v>↓</v>
      </c>
      <c r="L46" s="173" t="s">
        <v>132</v>
      </c>
      <c r="M46" s="105">
        <v>189</v>
      </c>
      <c r="N46" s="107">
        <v>188</v>
      </c>
      <c r="O46" s="58"/>
      <c r="P46" s="110">
        <v>119</v>
      </c>
      <c r="Q46" s="56"/>
      <c r="T46" s="196" t="s">
        <v>253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96">
        <v>19</v>
      </c>
      <c r="D47" s="96">
        <v>14</v>
      </c>
      <c r="E47" s="96">
        <v>7</v>
      </c>
      <c r="F47" s="97">
        <f t="shared" si="7"/>
        <v>21</v>
      </c>
      <c r="G47" s="61" t="s">
        <v>4</v>
      </c>
      <c r="H47" s="72">
        <f>F47-'２月'!F47</f>
        <v>-54</v>
      </c>
      <c r="I47" s="60" t="s">
        <v>5</v>
      </c>
      <c r="J47" s="34" t="str">
        <f t="shared" si="6"/>
        <v>↓</v>
      </c>
      <c r="L47" s="174"/>
      <c r="M47" s="171">
        <f>M46+N46</f>
        <v>377</v>
      </c>
      <c r="N47" s="172"/>
      <c r="O47" s="31" t="s">
        <v>4</v>
      </c>
      <c r="P47" s="109"/>
      <c r="Q47" s="50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3" t="s">
        <v>133</v>
      </c>
      <c r="M48" s="105">
        <v>113</v>
      </c>
      <c r="N48" s="107">
        <v>96</v>
      </c>
      <c r="O48" s="58"/>
      <c r="P48" s="110">
        <v>62</v>
      </c>
      <c r="Q48" s="56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4"/>
      <c r="M49" s="171">
        <f>M48+N48</f>
        <v>209</v>
      </c>
      <c r="N49" s="172"/>
      <c r="O49" s="31" t="s">
        <v>4</v>
      </c>
      <c r="P49" s="109"/>
      <c r="Q49" s="50" t="s">
        <v>5</v>
      </c>
      <c r="T49" s="196"/>
      <c r="U49" s="196"/>
      <c r="V49" s="196"/>
      <c r="W49" s="196"/>
      <c r="X49" s="196"/>
      <c r="Y49" s="196"/>
      <c r="Z49" s="196"/>
      <c r="AA49" s="196"/>
    </row>
    <row r="50" spans="12:17" ht="15" customHeight="1">
      <c r="L50" s="173" t="s">
        <v>135</v>
      </c>
      <c r="M50" s="105">
        <v>404</v>
      </c>
      <c r="N50" s="107">
        <v>385</v>
      </c>
      <c r="O50" s="58"/>
      <c r="P50" s="110">
        <v>220</v>
      </c>
      <c r="Q50" s="56"/>
    </row>
    <row r="51" spans="12:17" ht="15" customHeight="1">
      <c r="L51" s="174"/>
      <c r="M51" s="171">
        <f>M50+N50</f>
        <v>789</v>
      </c>
      <c r="N51" s="172"/>
      <c r="O51" s="31" t="s">
        <v>4</v>
      </c>
      <c r="P51" s="109"/>
      <c r="Q51" s="50" t="s">
        <v>5</v>
      </c>
    </row>
    <row r="52" spans="12:17" ht="15" customHeight="1">
      <c r="L52" s="173" t="s">
        <v>134</v>
      </c>
      <c r="M52" s="98">
        <v>21349</v>
      </c>
      <c r="N52" s="99">
        <v>20705</v>
      </c>
      <c r="O52" s="58"/>
      <c r="P52" s="147">
        <v>15924</v>
      </c>
      <c r="Q52" s="56"/>
    </row>
    <row r="53" spans="12:17" ht="15" customHeight="1" thickBot="1">
      <c r="L53" s="177"/>
      <c r="M53" s="175">
        <f>M52+N52</f>
        <v>42054</v>
      </c>
      <c r="N53" s="176"/>
      <c r="O53" s="62" t="s">
        <v>4</v>
      </c>
      <c r="P53" s="101"/>
      <c r="Q53" s="42" t="s">
        <v>5</v>
      </c>
    </row>
  </sheetData>
  <sheetProtection/>
  <mergeCells count="144">
    <mergeCell ref="M9:N9"/>
    <mergeCell ref="M11:N11"/>
    <mergeCell ref="L4:L5"/>
    <mergeCell ref="M7:N7"/>
    <mergeCell ref="M17:N17"/>
    <mergeCell ref="M19:N19"/>
    <mergeCell ref="M13:N13"/>
    <mergeCell ref="M15:N15"/>
    <mergeCell ref="L16:L17"/>
    <mergeCell ref="L18:L19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L20:L21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T46:AA49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A1">
      <pane ySplit="11" topLeftCell="A12" activePane="bottomLeft" state="frozen"/>
      <selection pane="topLeft" activeCell="A1" sqref="A1"/>
      <selection pane="bottomLeft" activeCell="F112" sqref="F112"/>
    </sheetView>
  </sheetViews>
  <sheetFormatPr defaultColWidth="8.796875" defaultRowHeight="14.25"/>
  <cols>
    <col min="1" max="1" width="9.09765625" style="34" customWidth="1"/>
    <col min="2" max="2" width="20.5" style="34" customWidth="1"/>
    <col min="3" max="5" width="9" style="34" customWidth="1"/>
    <col min="6" max="6" width="9" style="10" customWidth="1"/>
    <col min="7" max="7" width="5" style="34" bestFit="1" customWidth="1"/>
    <col min="8" max="8" width="9" style="10" customWidth="1"/>
    <col min="9" max="9" width="20.69921875" style="34" customWidth="1"/>
    <col min="10" max="15" width="9" style="34" customWidth="1"/>
    <col min="16" max="16" width="4.09765625" style="34" hidden="1" customWidth="1"/>
    <col min="17" max="17" width="47.59765625" style="34" hidden="1" customWidth="1"/>
    <col min="18" max="18" width="9" style="34" customWidth="1"/>
    <col min="19" max="19" width="4.09765625" style="34" hidden="1" customWidth="1"/>
    <col min="20" max="20" width="47.59765625" style="34" hidden="1" customWidth="1"/>
    <col min="21" max="16384" width="9" style="34" customWidth="1"/>
  </cols>
  <sheetData>
    <row r="1" ht="13.5">
      <c r="A1" s="87" t="s">
        <v>150</v>
      </c>
    </row>
    <row r="4" ht="14.25" thickBot="1"/>
    <row r="5" spans="2:9" ht="14.25" thickBot="1">
      <c r="B5" s="16" t="s">
        <v>96</v>
      </c>
      <c r="C5" s="17" t="s">
        <v>97</v>
      </c>
      <c r="D5" s="17" t="s">
        <v>98</v>
      </c>
      <c r="E5" s="17" t="s">
        <v>99</v>
      </c>
      <c r="F5" s="18" t="s">
        <v>100</v>
      </c>
      <c r="I5" s="127">
        <v>43191</v>
      </c>
    </row>
    <row r="6" spans="2:6" ht="13.5">
      <c r="B6" s="19" t="s">
        <v>101</v>
      </c>
      <c r="C6" s="20">
        <v>20918</v>
      </c>
      <c r="D6" s="20">
        <v>20378</v>
      </c>
      <c r="E6" s="20">
        <f>C6+D6</f>
        <v>41296</v>
      </c>
      <c r="F6" s="21">
        <f>E6/E6</f>
        <v>1</v>
      </c>
    </row>
    <row r="7" spans="2:6" ht="13.5">
      <c r="B7" s="22" t="s">
        <v>102</v>
      </c>
      <c r="C7" s="128">
        <v>482</v>
      </c>
      <c r="D7" s="128">
        <v>488</v>
      </c>
      <c r="E7" s="20">
        <f>C7+D7</f>
        <v>970</v>
      </c>
      <c r="F7" s="23">
        <f>E7/E6</f>
        <v>0.023488957768306857</v>
      </c>
    </row>
    <row r="8" spans="2:6" ht="13.5">
      <c r="B8" s="22" t="s">
        <v>103</v>
      </c>
      <c r="C8" s="24">
        <v>3978</v>
      </c>
      <c r="D8" s="24">
        <v>4670</v>
      </c>
      <c r="E8" s="24">
        <f>C8+D8</f>
        <v>8648</v>
      </c>
      <c r="F8" s="23">
        <f>E8/E6</f>
        <v>0.2094149554436265</v>
      </c>
    </row>
    <row r="9" spans="2:6" ht="14.25" thickBot="1">
      <c r="B9" s="25" t="s">
        <v>104</v>
      </c>
      <c r="C9" s="26">
        <v>1616</v>
      </c>
      <c r="D9" s="26">
        <v>2292</v>
      </c>
      <c r="E9" s="26">
        <f>C9+D9</f>
        <v>3908</v>
      </c>
      <c r="F9" s="27">
        <f>E9/E6</f>
        <v>0.09463386284385897</v>
      </c>
    </row>
    <row r="10" ht="14.25" thickBot="1"/>
    <row r="11" spans="1:20" ht="13.5">
      <c r="A11" s="133" t="s">
        <v>153</v>
      </c>
      <c r="B11" s="214" t="s">
        <v>65</v>
      </c>
      <c r="C11" s="214"/>
      <c r="D11" s="214"/>
      <c r="E11" s="215"/>
      <c r="F11" s="118" t="s">
        <v>21</v>
      </c>
      <c r="G11" s="119" t="s">
        <v>23</v>
      </c>
      <c r="H11" s="120" t="s">
        <v>171</v>
      </c>
      <c r="I11" s="214" t="s">
        <v>95</v>
      </c>
      <c r="J11" s="214"/>
      <c r="K11" s="214"/>
      <c r="L11" s="216"/>
      <c r="M11" s="33" t="s">
        <v>22</v>
      </c>
      <c r="P11" s="86" t="s">
        <v>1</v>
      </c>
      <c r="Q11" s="7" t="s">
        <v>24</v>
      </c>
      <c r="R11" s="1"/>
      <c r="S11" s="86" t="s">
        <v>2</v>
      </c>
      <c r="T11" s="7" t="s">
        <v>24</v>
      </c>
    </row>
    <row r="12" spans="1:20" ht="13.5">
      <c r="A12" s="123">
        <f>F12</f>
        <v>0</v>
      </c>
      <c r="B12" s="210">
        <f aca="true" t="shared" si="0" ref="B12:B43">IF(F12=0,"",(LOOKUP(F12,男)))</f>
      </c>
      <c r="C12" s="210"/>
      <c r="D12" s="210"/>
      <c r="E12" s="211"/>
      <c r="F12" s="129">
        <v>0</v>
      </c>
      <c r="G12" s="119">
        <v>104</v>
      </c>
      <c r="H12" s="131">
        <v>1</v>
      </c>
      <c r="I12" s="217" t="str">
        <f aca="true" t="shared" si="1" ref="I12:I43">IF(H12=0,"",(LOOKUP(H12,女)))</f>
        <v>*</v>
      </c>
      <c r="J12" s="217"/>
      <c r="K12" s="217"/>
      <c r="L12" s="217"/>
      <c r="M12" s="123">
        <f>H12</f>
        <v>1</v>
      </c>
      <c r="P12" s="121">
        <v>0</v>
      </c>
      <c r="Q12" s="5" t="s">
        <v>25</v>
      </c>
      <c r="R12" s="4"/>
      <c r="S12" s="121">
        <v>0</v>
      </c>
      <c r="T12" s="8" t="s">
        <v>25</v>
      </c>
    </row>
    <row r="13" spans="1:20" ht="13.5">
      <c r="A13" s="123">
        <f>A12+F13</f>
        <v>1</v>
      </c>
      <c r="B13" s="210" t="str">
        <f t="shared" si="0"/>
        <v>*</v>
      </c>
      <c r="C13" s="210"/>
      <c r="D13" s="210"/>
      <c r="E13" s="211"/>
      <c r="F13" s="129">
        <v>1</v>
      </c>
      <c r="G13" s="119">
        <v>103</v>
      </c>
      <c r="H13" s="131">
        <v>2</v>
      </c>
      <c r="I13" s="217" t="str">
        <f t="shared" si="1"/>
        <v>*</v>
      </c>
      <c r="J13" s="217"/>
      <c r="K13" s="217"/>
      <c r="L13" s="217"/>
      <c r="M13" s="123">
        <f>M12+H13</f>
        <v>3</v>
      </c>
      <c r="P13" s="121">
        <v>10</v>
      </c>
      <c r="Q13" s="5" t="s">
        <v>26</v>
      </c>
      <c r="R13" s="4"/>
      <c r="S13" s="121">
        <v>10</v>
      </c>
      <c r="T13" s="8" t="s">
        <v>26</v>
      </c>
    </row>
    <row r="14" spans="1:20" ht="13.5">
      <c r="A14" s="123">
        <f>A13+F14</f>
        <v>2</v>
      </c>
      <c r="B14" s="210" t="str">
        <f t="shared" si="0"/>
        <v>*</v>
      </c>
      <c r="C14" s="210"/>
      <c r="D14" s="210"/>
      <c r="E14" s="211"/>
      <c r="F14" s="129">
        <v>1</v>
      </c>
      <c r="G14" s="119">
        <v>102</v>
      </c>
      <c r="H14" s="131">
        <v>1</v>
      </c>
      <c r="I14" s="217" t="str">
        <f t="shared" si="1"/>
        <v>*</v>
      </c>
      <c r="J14" s="217"/>
      <c r="K14" s="217"/>
      <c r="L14" s="217"/>
      <c r="M14" s="123">
        <f>M13+H14</f>
        <v>4</v>
      </c>
      <c r="P14" s="121">
        <v>20</v>
      </c>
      <c r="Q14" s="5" t="s">
        <v>27</v>
      </c>
      <c r="R14" s="4"/>
      <c r="S14" s="121">
        <v>20</v>
      </c>
      <c r="T14" s="8" t="s">
        <v>27</v>
      </c>
    </row>
    <row r="15" spans="1:20" ht="13.5">
      <c r="A15" s="123">
        <f>A14+F15</f>
        <v>2</v>
      </c>
      <c r="B15" s="210">
        <f t="shared" si="0"/>
      </c>
      <c r="C15" s="210"/>
      <c r="D15" s="210"/>
      <c r="E15" s="211"/>
      <c r="F15" s="129">
        <v>0</v>
      </c>
      <c r="G15" s="119">
        <v>101</v>
      </c>
      <c r="H15" s="131">
        <v>4</v>
      </c>
      <c r="I15" s="217" t="str">
        <f t="shared" si="1"/>
        <v>*</v>
      </c>
      <c r="J15" s="217"/>
      <c r="K15" s="217"/>
      <c r="L15" s="217"/>
      <c r="M15" s="123">
        <f>M14+H15</f>
        <v>8</v>
      </c>
      <c r="P15" s="121">
        <v>30</v>
      </c>
      <c r="Q15" s="5" t="s">
        <v>28</v>
      </c>
      <c r="R15" s="4"/>
      <c r="S15" s="121">
        <v>30</v>
      </c>
      <c r="T15" s="8" t="s">
        <v>28</v>
      </c>
    </row>
    <row r="16" spans="1:20" ht="13.5">
      <c r="A16" s="124">
        <f>A15+F16</f>
        <v>4</v>
      </c>
      <c r="B16" s="212" t="str">
        <f t="shared" si="0"/>
        <v>*</v>
      </c>
      <c r="C16" s="212"/>
      <c r="D16" s="212"/>
      <c r="E16" s="213"/>
      <c r="F16" s="130">
        <v>2</v>
      </c>
      <c r="G16" s="122">
        <v>100</v>
      </c>
      <c r="H16" s="132">
        <v>5</v>
      </c>
      <c r="I16" s="218" t="str">
        <f t="shared" si="1"/>
        <v>*</v>
      </c>
      <c r="J16" s="219"/>
      <c r="K16" s="219"/>
      <c r="L16" s="219"/>
      <c r="M16" s="124">
        <f aca="true" t="shared" si="2" ref="M16:M79">M15+H16</f>
        <v>13</v>
      </c>
      <c r="P16" s="121">
        <v>40</v>
      </c>
      <c r="Q16" s="5" t="s">
        <v>29</v>
      </c>
      <c r="R16" s="4"/>
      <c r="S16" s="121">
        <v>40</v>
      </c>
      <c r="T16" s="8" t="s">
        <v>66</v>
      </c>
    </row>
    <row r="17" spans="1:20" ht="13.5">
      <c r="A17" s="125">
        <f aca="true" t="shared" si="3" ref="A17:A80">A16+F17</f>
        <v>4</v>
      </c>
      <c r="B17" s="210">
        <f t="shared" si="0"/>
      </c>
      <c r="C17" s="210"/>
      <c r="D17" s="210"/>
      <c r="E17" s="211"/>
      <c r="F17" s="129">
        <v>0</v>
      </c>
      <c r="G17" s="119">
        <v>99</v>
      </c>
      <c r="H17" s="131">
        <v>7</v>
      </c>
      <c r="I17" s="220" t="str">
        <f t="shared" si="1"/>
        <v>*</v>
      </c>
      <c r="J17" s="221"/>
      <c r="K17" s="221"/>
      <c r="L17" s="221"/>
      <c r="M17" s="123">
        <f t="shared" si="2"/>
        <v>20</v>
      </c>
      <c r="P17" s="121">
        <v>50</v>
      </c>
      <c r="Q17" s="5" t="s">
        <v>30</v>
      </c>
      <c r="R17" s="4"/>
      <c r="S17" s="121">
        <v>50</v>
      </c>
      <c r="T17" s="8" t="s">
        <v>67</v>
      </c>
    </row>
    <row r="18" spans="1:20" ht="13.5">
      <c r="A18" s="125">
        <f t="shared" si="3"/>
        <v>5</v>
      </c>
      <c r="B18" s="210" t="str">
        <f t="shared" si="0"/>
        <v>*</v>
      </c>
      <c r="C18" s="210"/>
      <c r="D18" s="210"/>
      <c r="E18" s="211"/>
      <c r="F18" s="129">
        <v>1</v>
      </c>
      <c r="G18" s="119">
        <v>98</v>
      </c>
      <c r="H18" s="131">
        <v>7</v>
      </c>
      <c r="I18" s="222" t="str">
        <f t="shared" si="1"/>
        <v>*</v>
      </c>
      <c r="J18" s="217"/>
      <c r="K18" s="217"/>
      <c r="L18" s="217"/>
      <c r="M18" s="123">
        <f t="shared" si="2"/>
        <v>27</v>
      </c>
      <c r="P18" s="121">
        <v>60</v>
      </c>
      <c r="Q18" s="5" t="s">
        <v>31</v>
      </c>
      <c r="R18" s="4"/>
      <c r="S18" s="121">
        <v>60</v>
      </c>
      <c r="T18" s="8" t="s">
        <v>68</v>
      </c>
    </row>
    <row r="19" spans="1:20" ht="13.5">
      <c r="A19" s="125">
        <f t="shared" si="3"/>
        <v>8</v>
      </c>
      <c r="B19" s="210" t="str">
        <f t="shared" si="0"/>
        <v>*</v>
      </c>
      <c r="C19" s="210"/>
      <c r="D19" s="210"/>
      <c r="E19" s="211"/>
      <c r="F19" s="129">
        <v>3</v>
      </c>
      <c r="G19" s="119">
        <v>97</v>
      </c>
      <c r="H19" s="131">
        <v>18</v>
      </c>
      <c r="I19" s="222" t="str">
        <f t="shared" si="1"/>
        <v>**</v>
      </c>
      <c r="J19" s="217"/>
      <c r="K19" s="217"/>
      <c r="L19" s="217"/>
      <c r="M19" s="123">
        <f t="shared" si="2"/>
        <v>45</v>
      </c>
      <c r="P19" s="121">
        <v>70</v>
      </c>
      <c r="Q19" s="5" t="s">
        <v>32</v>
      </c>
      <c r="R19" s="4"/>
      <c r="S19" s="121">
        <v>70</v>
      </c>
      <c r="T19" s="8" t="s">
        <v>69</v>
      </c>
    </row>
    <row r="20" spans="1:20" ht="13.5">
      <c r="A20" s="125">
        <f t="shared" si="3"/>
        <v>16</v>
      </c>
      <c r="B20" s="210" t="str">
        <f t="shared" si="0"/>
        <v>*</v>
      </c>
      <c r="C20" s="210"/>
      <c r="D20" s="210"/>
      <c r="E20" s="211"/>
      <c r="F20" s="129">
        <v>8</v>
      </c>
      <c r="G20" s="119">
        <v>96</v>
      </c>
      <c r="H20" s="131">
        <v>12</v>
      </c>
      <c r="I20" s="222" t="str">
        <f t="shared" si="1"/>
        <v>**</v>
      </c>
      <c r="J20" s="217"/>
      <c r="K20" s="217"/>
      <c r="L20" s="217"/>
      <c r="M20" s="123">
        <f t="shared" si="2"/>
        <v>57</v>
      </c>
      <c r="P20" s="121">
        <v>80</v>
      </c>
      <c r="Q20" s="5" t="s">
        <v>33</v>
      </c>
      <c r="R20" s="4"/>
      <c r="S20" s="121">
        <v>80</v>
      </c>
      <c r="T20" s="8" t="s">
        <v>33</v>
      </c>
    </row>
    <row r="21" spans="1:20" ht="13.5">
      <c r="A21" s="124">
        <f t="shared" si="3"/>
        <v>21</v>
      </c>
      <c r="B21" s="212" t="str">
        <f t="shared" si="0"/>
        <v>*</v>
      </c>
      <c r="C21" s="212"/>
      <c r="D21" s="212"/>
      <c r="E21" s="213"/>
      <c r="F21" s="130">
        <v>5</v>
      </c>
      <c r="G21" s="122">
        <v>95</v>
      </c>
      <c r="H21" s="132">
        <v>27</v>
      </c>
      <c r="I21" s="218" t="str">
        <f t="shared" si="1"/>
        <v>***</v>
      </c>
      <c r="J21" s="219"/>
      <c r="K21" s="219"/>
      <c r="L21" s="219"/>
      <c r="M21" s="124">
        <f t="shared" si="2"/>
        <v>84</v>
      </c>
      <c r="P21" s="121">
        <v>90</v>
      </c>
      <c r="Q21" s="5" t="s">
        <v>34</v>
      </c>
      <c r="R21" s="4"/>
      <c r="S21" s="121">
        <v>90</v>
      </c>
      <c r="T21" s="8" t="s">
        <v>70</v>
      </c>
    </row>
    <row r="22" spans="1:20" ht="13.5">
      <c r="A22" s="125">
        <f t="shared" si="3"/>
        <v>33</v>
      </c>
      <c r="B22" s="210" t="str">
        <f t="shared" si="0"/>
        <v>**</v>
      </c>
      <c r="C22" s="210"/>
      <c r="D22" s="210"/>
      <c r="E22" s="211"/>
      <c r="F22" s="129">
        <v>12</v>
      </c>
      <c r="G22" s="119">
        <v>94</v>
      </c>
      <c r="H22" s="131">
        <v>34</v>
      </c>
      <c r="I22" s="220" t="str">
        <f t="shared" si="1"/>
        <v>****</v>
      </c>
      <c r="J22" s="221"/>
      <c r="K22" s="221"/>
      <c r="L22" s="221"/>
      <c r="M22" s="126">
        <f t="shared" si="2"/>
        <v>118</v>
      </c>
      <c r="P22" s="121">
        <v>100</v>
      </c>
      <c r="Q22" s="5" t="s">
        <v>35</v>
      </c>
      <c r="R22" s="4"/>
      <c r="S22" s="121">
        <v>100</v>
      </c>
      <c r="T22" s="8" t="s">
        <v>71</v>
      </c>
    </row>
    <row r="23" spans="1:20" ht="13.5">
      <c r="A23" s="125">
        <f t="shared" si="3"/>
        <v>49</v>
      </c>
      <c r="B23" s="210" t="str">
        <f t="shared" si="0"/>
        <v>**</v>
      </c>
      <c r="C23" s="210"/>
      <c r="D23" s="210"/>
      <c r="E23" s="211"/>
      <c r="F23" s="129">
        <v>16</v>
      </c>
      <c r="G23" s="119">
        <v>93</v>
      </c>
      <c r="H23" s="131">
        <v>41</v>
      </c>
      <c r="I23" s="222" t="str">
        <f t="shared" si="1"/>
        <v>****※</v>
      </c>
      <c r="J23" s="217"/>
      <c r="K23" s="217"/>
      <c r="L23" s="217"/>
      <c r="M23" s="123">
        <f t="shared" si="2"/>
        <v>159</v>
      </c>
      <c r="P23" s="121">
        <v>110</v>
      </c>
      <c r="Q23" s="5" t="s">
        <v>36</v>
      </c>
      <c r="R23" s="4"/>
      <c r="S23" s="121">
        <v>110</v>
      </c>
      <c r="T23" s="8" t="s">
        <v>72</v>
      </c>
    </row>
    <row r="24" spans="1:20" ht="13.5">
      <c r="A24" s="125">
        <f t="shared" si="3"/>
        <v>68</v>
      </c>
      <c r="B24" s="210" t="str">
        <f t="shared" si="0"/>
        <v>**</v>
      </c>
      <c r="C24" s="210"/>
      <c r="D24" s="210"/>
      <c r="E24" s="211"/>
      <c r="F24" s="129">
        <v>19</v>
      </c>
      <c r="G24" s="119">
        <v>92</v>
      </c>
      <c r="H24" s="131">
        <v>56</v>
      </c>
      <c r="I24" s="222" t="str">
        <f t="shared" si="1"/>
        <v>****※*</v>
      </c>
      <c r="J24" s="217"/>
      <c r="K24" s="217"/>
      <c r="L24" s="217"/>
      <c r="M24" s="123">
        <f t="shared" si="2"/>
        <v>215</v>
      </c>
      <c r="P24" s="121">
        <v>120</v>
      </c>
      <c r="Q24" s="5" t="s">
        <v>37</v>
      </c>
      <c r="R24" s="4"/>
      <c r="S24" s="121">
        <v>120</v>
      </c>
      <c r="T24" s="8" t="s">
        <v>73</v>
      </c>
    </row>
    <row r="25" spans="1:20" ht="13.5">
      <c r="A25" s="125">
        <f t="shared" si="3"/>
        <v>92</v>
      </c>
      <c r="B25" s="210" t="str">
        <f t="shared" si="0"/>
        <v>***</v>
      </c>
      <c r="C25" s="210"/>
      <c r="D25" s="210"/>
      <c r="E25" s="211"/>
      <c r="F25" s="129">
        <v>24</v>
      </c>
      <c r="G25" s="119">
        <v>91</v>
      </c>
      <c r="H25" s="131">
        <v>71</v>
      </c>
      <c r="I25" s="222" t="str">
        <f t="shared" si="1"/>
        <v>****※***</v>
      </c>
      <c r="J25" s="217"/>
      <c r="K25" s="217"/>
      <c r="L25" s="217"/>
      <c r="M25" s="123">
        <f t="shared" si="2"/>
        <v>286</v>
      </c>
      <c r="P25" s="121">
        <v>130</v>
      </c>
      <c r="Q25" s="5" t="s">
        <v>38</v>
      </c>
      <c r="R25" s="4"/>
      <c r="S25" s="121">
        <v>130</v>
      </c>
      <c r="T25" s="8" t="s">
        <v>38</v>
      </c>
    </row>
    <row r="26" spans="1:20" ht="13.5">
      <c r="A26" s="124">
        <f t="shared" si="3"/>
        <v>132</v>
      </c>
      <c r="B26" s="212" t="str">
        <f t="shared" si="0"/>
        <v>※****</v>
      </c>
      <c r="C26" s="212"/>
      <c r="D26" s="212"/>
      <c r="E26" s="213"/>
      <c r="F26" s="130">
        <v>40</v>
      </c>
      <c r="G26" s="122">
        <v>90</v>
      </c>
      <c r="H26" s="132">
        <v>52</v>
      </c>
      <c r="I26" s="218" t="str">
        <f t="shared" si="1"/>
        <v>****※*</v>
      </c>
      <c r="J26" s="219"/>
      <c r="K26" s="219"/>
      <c r="L26" s="219"/>
      <c r="M26" s="124">
        <f t="shared" si="2"/>
        <v>338</v>
      </c>
      <c r="P26" s="121">
        <v>140</v>
      </c>
      <c r="Q26" s="5" t="s">
        <v>39</v>
      </c>
      <c r="R26" s="4"/>
      <c r="S26" s="121">
        <v>140</v>
      </c>
      <c r="T26" s="8" t="s">
        <v>74</v>
      </c>
    </row>
    <row r="27" spans="1:20" ht="13.5">
      <c r="A27" s="125">
        <f t="shared" si="3"/>
        <v>175</v>
      </c>
      <c r="B27" s="210" t="str">
        <f t="shared" si="0"/>
        <v>※****</v>
      </c>
      <c r="C27" s="210"/>
      <c r="D27" s="210"/>
      <c r="E27" s="211"/>
      <c r="F27" s="129">
        <v>43</v>
      </c>
      <c r="G27" s="119">
        <v>89</v>
      </c>
      <c r="H27" s="131">
        <v>61</v>
      </c>
      <c r="I27" s="220" t="str">
        <f t="shared" si="1"/>
        <v>****※**</v>
      </c>
      <c r="J27" s="221"/>
      <c r="K27" s="221"/>
      <c r="L27" s="221"/>
      <c r="M27" s="126">
        <f t="shared" si="2"/>
        <v>399</v>
      </c>
      <c r="P27" s="121">
        <v>150</v>
      </c>
      <c r="Q27" s="5" t="s">
        <v>40</v>
      </c>
      <c r="R27" s="4"/>
      <c r="S27" s="121">
        <v>150</v>
      </c>
      <c r="T27" s="8" t="s">
        <v>75</v>
      </c>
    </row>
    <row r="28" spans="1:20" ht="13.5">
      <c r="A28" s="125">
        <f t="shared" si="3"/>
        <v>217</v>
      </c>
      <c r="B28" s="210" t="str">
        <f t="shared" si="0"/>
        <v>※****</v>
      </c>
      <c r="C28" s="210"/>
      <c r="D28" s="210"/>
      <c r="E28" s="211"/>
      <c r="F28" s="129">
        <v>42</v>
      </c>
      <c r="G28" s="119">
        <v>88</v>
      </c>
      <c r="H28" s="131">
        <v>92</v>
      </c>
      <c r="I28" s="222" t="str">
        <f t="shared" si="1"/>
        <v>****※****※</v>
      </c>
      <c r="J28" s="217"/>
      <c r="K28" s="217"/>
      <c r="L28" s="217"/>
      <c r="M28" s="123">
        <f t="shared" si="2"/>
        <v>491</v>
      </c>
      <c r="P28" s="121">
        <v>160</v>
      </c>
      <c r="Q28" s="5" t="s">
        <v>41</v>
      </c>
      <c r="R28" s="4"/>
      <c r="S28" s="121">
        <v>160</v>
      </c>
      <c r="T28" s="8" t="s">
        <v>76</v>
      </c>
    </row>
    <row r="29" spans="1:20" ht="13.5">
      <c r="A29" s="125">
        <f t="shared" si="3"/>
        <v>260</v>
      </c>
      <c r="B29" s="210" t="str">
        <f t="shared" si="0"/>
        <v>※****</v>
      </c>
      <c r="C29" s="210"/>
      <c r="D29" s="210"/>
      <c r="E29" s="211"/>
      <c r="F29" s="129">
        <v>43</v>
      </c>
      <c r="G29" s="119">
        <v>87</v>
      </c>
      <c r="H29" s="131">
        <v>101</v>
      </c>
      <c r="I29" s="222" t="str">
        <f t="shared" si="1"/>
        <v>****※****※*</v>
      </c>
      <c r="J29" s="217"/>
      <c r="K29" s="217"/>
      <c r="L29" s="217"/>
      <c r="M29" s="123">
        <f t="shared" si="2"/>
        <v>592</v>
      </c>
      <c r="P29" s="121">
        <v>170</v>
      </c>
      <c r="Q29" s="5" t="s">
        <v>42</v>
      </c>
      <c r="R29" s="4"/>
      <c r="S29" s="121">
        <v>170</v>
      </c>
      <c r="T29" s="8" t="s">
        <v>77</v>
      </c>
    </row>
    <row r="30" spans="1:20" ht="13.5">
      <c r="A30" s="125">
        <f t="shared" si="3"/>
        <v>314</v>
      </c>
      <c r="B30" s="210" t="str">
        <f t="shared" si="0"/>
        <v>*※****</v>
      </c>
      <c r="C30" s="210"/>
      <c r="D30" s="210"/>
      <c r="E30" s="211"/>
      <c r="F30" s="129">
        <v>54</v>
      </c>
      <c r="G30" s="119">
        <v>86</v>
      </c>
      <c r="H30" s="131">
        <v>98</v>
      </c>
      <c r="I30" s="222" t="str">
        <f t="shared" si="1"/>
        <v>****※****※</v>
      </c>
      <c r="J30" s="217"/>
      <c r="K30" s="217"/>
      <c r="L30" s="217"/>
      <c r="M30" s="123">
        <f t="shared" si="2"/>
        <v>690</v>
      </c>
      <c r="P30" s="121">
        <v>180</v>
      </c>
      <c r="Q30" s="5" t="s">
        <v>43</v>
      </c>
      <c r="R30" s="4"/>
      <c r="S30" s="121">
        <v>180</v>
      </c>
      <c r="T30" s="8" t="s">
        <v>43</v>
      </c>
    </row>
    <row r="31" spans="1:20" ht="13.5">
      <c r="A31" s="124">
        <f t="shared" si="3"/>
        <v>380</v>
      </c>
      <c r="B31" s="212" t="str">
        <f t="shared" si="0"/>
        <v>**※****</v>
      </c>
      <c r="C31" s="212"/>
      <c r="D31" s="212"/>
      <c r="E31" s="213"/>
      <c r="F31" s="130">
        <v>66</v>
      </c>
      <c r="G31" s="122">
        <v>85</v>
      </c>
      <c r="H31" s="132">
        <v>112</v>
      </c>
      <c r="I31" s="218" t="str">
        <f t="shared" si="1"/>
        <v>****※****※**</v>
      </c>
      <c r="J31" s="219"/>
      <c r="K31" s="219"/>
      <c r="L31" s="219"/>
      <c r="M31" s="124">
        <f t="shared" si="2"/>
        <v>802</v>
      </c>
      <c r="P31" s="121">
        <v>190</v>
      </c>
      <c r="Q31" s="5" t="s">
        <v>44</v>
      </c>
      <c r="R31" s="4"/>
      <c r="S31" s="121">
        <v>190</v>
      </c>
      <c r="T31" s="8" t="s">
        <v>78</v>
      </c>
    </row>
    <row r="32" spans="1:20" ht="13.5">
      <c r="A32" s="125">
        <f t="shared" si="3"/>
        <v>466</v>
      </c>
      <c r="B32" s="210" t="str">
        <f t="shared" si="0"/>
        <v>****※****</v>
      </c>
      <c r="C32" s="210"/>
      <c r="D32" s="210"/>
      <c r="E32" s="211"/>
      <c r="F32" s="129">
        <v>86</v>
      </c>
      <c r="G32" s="119">
        <v>84</v>
      </c>
      <c r="H32" s="131">
        <v>117</v>
      </c>
      <c r="I32" s="220" t="str">
        <f t="shared" si="1"/>
        <v>****※****※**</v>
      </c>
      <c r="J32" s="221"/>
      <c r="K32" s="221"/>
      <c r="L32" s="221"/>
      <c r="M32" s="126">
        <f t="shared" si="2"/>
        <v>919</v>
      </c>
      <c r="P32" s="121">
        <v>200</v>
      </c>
      <c r="Q32" s="5" t="s">
        <v>45</v>
      </c>
      <c r="R32" s="4"/>
      <c r="S32" s="121">
        <v>200</v>
      </c>
      <c r="T32" s="8" t="s">
        <v>79</v>
      </c>
    </row>
    <row r="33" spans="1:20" ht="13.5">
      <c r="A33" s="125">
        <f t="shared" si="3"/>
        <v>540</v>
      </c>
      <c r="B33" s="210" t="str">
        <f t="shared" si="0"/>
        <v>***※****</v>
      </c>
      <c r="C33" s="210"/>
      <c r="D33" s="210"/>
      <c r="E33" s="211"/>
      <c r="F33" s="129">
        <v>74</v>
      </c>
      <c r="G33" s="119">
        <v>83</v>
      </c>
      <c r="H33" s="131">
        <v>129</v>
      </c>
      <c r="I33" s="222" t="str">
        <f t="shared" si="1"/>
        <v>****※****※***</v>
      </c>
      <c r="J33" s="217"/>
      <c r="K33" s="217"/>
      <c r="L33" s="217"/>
      <c r="M33" s="123">
        <f t="shared" si="2"/>
        <v>1048</v>
      </c>
      <c r="P33" s="121">
        <v>210</v>
      </c>
      <c r="Q33" s="5" t="s">
        <v>46</v>
      </c>
      <c r="R33" s="4"/>
      <c r="S33" s="121">
        <v>210</v>
      </c>
      <c r="T33" s="8" t="s">
        <v>80</v>
      </c>
    </row>
    <row r="34" spans="1:20" ht="13.5">
      <c r="A34" s="125">
        <f t="shared" si="3"/>
        <v>635</v>
      </c>
      <c r="B34" s="210" t="str">
        <f t="shared" si="0"/>
        <v>※****※****</v>
      </c>
      <c r="C34" s="210"/>
      <c r="D34" s="210"/>
      <c r="E34" s="211"/>
      <c r="F34" s="129">
        <v>95</v>
      </c>
      <c r="G34" s="119">
        <v>82</v>
      </c>
      <c r="H34" s="131">
        <v>131</v>
      </c>
      <c r="I34" s="222" t="str">
        <f t="shared" si="1"/>
        <v>****※****※****</v>
      </c>
      <c r="J34" s="217"/>
      <c r="K34" s="217"/>
      <c r="L34" s="217"/>
      <c r="M34" s="123">
        <f t="shared" si="2"/>
        <v>1179</v>
      </c>
      <c r="P34" s="121">
        <v>220</v>
      </c>
      <c r="Q34" s="5" t="s">
        <v>47</v>
      </c>
      <c r="R34" s="4"/>
      <c r="S34" s="121">
        <v>220</v>
      </c>
      <c r="T34" s="8" t="s">
        <v>81</v>
      </c>
    </row>
    <row r="35" spans="1:20" ht="13.5">
      <c r="A35" s="125">
        <f t="shared" si="3"/>
        <v>738</v>
      </c>
      <c r="B35" s="210" t="str">
        <f t="shared" si="0"/>
        <v>*※****※****</v>
      </c>
      <c r="C35" s="210"/>
      <c r="D35" s="210"/>
      <c r="E35" s="211"/>
      <c r="F35" s="129">
        <v>103</v>
      </c>
      <c r="G35" s="119">
        <v>81</v>
      </c>
      <c r="H35" s="131">
        <v>143</v>
      </c>
      <c r="I35" s="222" t="str">
        <f t="shared" si="1"/>
        <v>****※****※****※</v>
      </c>
      <c r="J35" s="217"/>
      <c r="K35" s="217"/>
      <c r="L35" s="217"/>
      <c r="M35" s="123">
        <f t="shared" si="2"/>
        <v>1322</v>
      </c>
      <c r="P35" s="121">
        <v>230</v>
      </c>
      <c r="Q35" s="5" t="s">
        <v>48</v>
      </c>
      <c r="R35" s="4"/>
      <c r="S35" s="121">
        <v>230</v>
      </c>
      <c r="T35" s="8" t="s">
        <v>48</v>
      </c>
    </row>
    <row r="36" spans="1:20" ht="13.5">
      <c r="A36" s="124">
        <f t="shared" si="3"/>
        <v>843</v>
      </c>
      <c r="B36" s="212" t="str">
        <f t="shared" si="0"/>
        <v>*※****※****</v>
      </c>
      <c r="C36" s="212"/>
      <c r="D36" s="212"/>
      <c r="E36" s="213"/>
      <c r="F36" s="130">
        <v>105</v>
      </c>
      <c r="G36" s="122">
        <v>80</v>
      </c>
      <c r="H36" s="132">
        <v>133</v>
      </c>
      <c r="I36" s="218" t="str">
        <f t="shared" si="1"/>
        <v>****※****※****</v>
      </c>
      <c r="J36" s="219"/>
      <c r="K36" s="219"/>
      <c r="L36" s="219"/>
      <c r="M36" s="124">
        <f t="shared" si="2"/>
        <v>1455</v>
      </c>
      <c r="P36" s="121">
        <v>240</v>
      </c>
      <c r="Q36" s="5" t="s">
        <v>49</v>
      </c>
      <c r="R36" s="4"/>
      <c r="S36" s="121">
        <v>240</v>
      </c>
      <c r="T36" s="8" t="s">
        <v>82</v>
      </c>
    </row>
    <row r="37" spans="1:20" ht="13.5">
      <c r="A37" s="125">
        <f t="shared" si="3"/>
        <v>950</v>
      </c>
      <c r="B37" s="210" t="str">
        <f t="shared" si="0"/>
        <v>*※****※****</v>
      </c>
      <c r="C37" s="210"/>
      <c r="D37" s="210"/>
      <c r="E37" s="211"/>
      <c r="F37" s="129">
        <v>107</v>
      </c>
      <c r="G37" s="119">
        <v>79</v>
      </c>
      <c r="H37" s="131">
        <v>150</v>
      </c>
      <c r="I37" s="220" t="str">
        <f t="shared" si="1"/>
        <v>****※****※****※*</v>
      </c>
      <c r="J37" s="221"/>
      <c r="K37" s="221"/>
      <c r="L37" s="221"/>
      <c r="M37" s="126">
        <f t="shared" si="2"/>
        <v>1605</v>
      </c>
      <c r="P37" s="121">
        <v>250</v>
      </c>
      <c r="Q37" s="5" t="s">
        <v>50</v>
      </c>
      <c r="R37" s="4"/>
      <c r="S37" s="121">
        <v>250</v>
      </c>
      <c r="T37" s="8" t="s">
        <v>83</v>
      </c>
    </row>
    <row r="38" spans="1:20" ht="13.5">
      <c r="A38" s="125">
        <f t="shared" si="3"/>
        <v>1098</v>
      </c>
      <c r="B38" s="210" t="str">
        <f t="shared" si="0"/>
        <v>※****※****※****</v>
      </c>
      <c r="C38" s="210"/>
      <c r="D38" s="210"/>
      <c r="E38" s="211"/>
      <c r="F38" s="129">
        <v>148</v>
      </c>
      <c r="G38" s="119">
        <v>78</v>
      </c>
      <c r="H38" s="131">
        <v>141</v>
      </c>
      <c r="I38" s="222" t="str">
        <f t="shared" si="1"/>
        <v>****※****※****※</v>
      </c>
      <c r="J38" s="217"/>
      <c r="K38" s="217"/>
      <c r="L38" s="217"/>
      <c r="M38" s="123">
        <f t="shared" si="2"/>
        <v>1746</v>
      </c>
      <c r="P38" s="121">
        <v>260</v>
      </c>
      <c r="Q38" s="5" t="s">
        <v>51</v>
      </c>
      <c r="R38" s="4"/>
      <c r="S38" s="121">
        <v>260</v>
      </c>
      <c r="T38" s="8" t="s">
        <v>84</v>
      </c>
    </row>
    <row r="39" spans="1:20" ht="13.5">
      <c r="A39" s="125">
        <f t="shared" si="3"/>
        <v>1246</v>
      </c>
      <c r="B39" s="210" t="str">
        <f t="shared" si="0"/>
        <v>※****※****※****</v>
      </c>
      <c r="C39" s="210"/>
      <c r="D39" s="210"/>
      <c r="E39" s="211"/>
      <c r="F39" s="129">
        <v>148</v>
      </c>
      <c r="G39" s="119">
        <v>77</v>
      </c>
      <c r="H39" s="131">
        <v>159</v>
      </c>
      <c r="I39" s="222" t="str">
        <f t="shared" si="1"/>
        <v>****※****※****※*</v>
      </c>
      <c r="J39" s="217"/>
      <c r="K39" s="217"/>
      <c r="L39" s="217"/>
      <c r="M39" s="123">
        <f t="shared" si="2"/>
        <v>1905</v>
      </c>
      <c r="P39" s="121">
        <v>270</v>
      </c>
      <c r="Q39" s="5" t="s">
        <v>52</v>
      </c>
      <c r="R39" s="4"/>
      <c r="S39" s="121">
        <v>270</v>
      </c>
      <c r="T39" s="8" t="s">
        <v>85</v>
      </c>
    </row>
    <row r="40" spans="1:20" ht="13.5">
      <c r="A40" s="125">
        <f t="shared" si="3"/>
        <v>1427</v>
      </c>
      <c r="B40" s="210" t="str">
        <f t="shared" si="0"/>
        <v>****※****※****※****</v>
      </c>
      <c r="C40" s="210"/>
      <c r="D40" s="210"/>
      <c r="E40" s="211"/>
      <c r="F40" s="129">
        <v>181</v>
      </c>
      <c r="G40" s="119">
        <v>76</v>
      </c>
      <c r="H40" s="131">
        <v>200</v>
      </c>
      <c r="I40" s="222" t="str">
        <f t="shared" si="1"/>
        <v>****※****※****※****※*</v>
      </c>
      <c r="J40" s="217"/>
      <c r="K40" s="217"/>
      <c r="L40" s="217"/>
      <c r="M40" s="123">
        <f t="shared" si="2"/>
        <v>2105</v>
      </c>
      <c r="P40" s="121">
        <v>280</v>
      </c>
      <c r="Q40" s="5" t="s">
        <v>53</v>
      </c>
      <c r="R40" s="4"/>
      <c r="S40" s="121">
        <v>280</v>
      </c>
      <c r="T40" s="8" t="s">
        <v>53</v>
      </c>
    </row>
    <row r="41" spans="1:20" ht="13.5">
      <c r="A41" s="124">
        <f t="shared" si="3"/>
        <v>1616</v>
      </c>
      <c r="B41" s="212" t="str">
        <f t="shared" si="0"/>
        <v>****※****※****※****</v>
      </c>
      <c r="C41" s="212"/>
      <c r="D41" s="212"/>
      <c r="E41" s="213"/>
      <c r="F41" s="130">
        <v>189</v>
      </c>
      <c r="G41" s="122">
        <v>75</v>
      </c>
      <c r="H41" s="132">
        <v>187</v>
      </c>
      <c r="I41" s="218" t="str">
        <f t="shared" si="1"/>
        <v>****※****※****※****</v>
      </c>
      <c r="J41" s="219"/>
      <c r="K41" s="219"/>
      <c r="L41" s="219"/>
      <c r="M41" s="124">
        <f t="shared" si="2"/>
        <v>2292</v>
      </c>
      <c r="P41" s="121">
        <v>290</v>
      </c>
      <c r="Q41" s="5" t="s">
        <v>54</v>
      </c>
      <c r="R41" s="4"/>
      <c r="S41" s="121">
        <v>290</v>
      </c>
      <c r="T41" s="8" t="s">
        <v>86</v>
      </c>
    </row>
    <row r="42" spans="1:20" ht="13.5">
      <c r="A42" s="125">
        <f t="shared" si="3"/>
        <v>1802</v>
      </c>
      <c r="B42" s="210" t="str">
        <f t="shared" si="0"/>
        <v>****※****※****※****</v>
      </c>
      <c r="C42" s="210"/>
      <c r="D42" s="210"/>
      <c r="E42" s="211"/>
      <c r="F42" s="129">
        <v>186</v>
      </c>
      <c r="G42" s="119">
        <v>74</v>
      </c>
      <c r="H42" s="131">
        <v>200</v>
      </c>
      <c r="I42" s="220" t="str">
        <f t="shared" si="1"/>
        <v>****※****※****※****※*</v>
      </c>
      <c r="J42" s="221"/>
      <c r="K42" s="221"/>
      <c r="L42" s="221"/>
      <c r="M42" s="126">
        <f t="shared" si="2"/>
        <v>2492</v>
      </c>
      <c r="P42" s="121">
        <v>300</v>
      </c>
      <c r="Q42" s="5" t="s">
        <v>55</v>
      </c>
      <c r="R42" s="4"/>
      <c r="S42" s="121">
        <v>300</v>
      </c>
      <c r="T42" s="8" t="s">
        <v>87</v>
      </c>
    </row>
    <row r="43" spans="1:20" ht="13.5">
      <c r="A43" s="125">
        <f t="shared" si="3"/>
        <v>2010</v>
      </c>
      <c r="B43" s="210" t="str">
        <f t="shared" si="0"/>
        <v>*※****※****※****※****</v>
      </c>
      <c r="C43" s="210"/>
      <c r="D43" s="210"/>
      <c r="E43" s="211"/>
      <c r="F43" s="129">
        <v>208</v>
      </c>
      <c r="G43" s="119">
        <v>73</v>
      </c>
      <c r="H43" s="131">
        <v>209</v>
      </c>
      <c r="I43" s="222" t="str">
        <f t="shared" si="1"/>
        <v>****※****※****※****※*</v>
      </c>
      <c r="J43" s="217"/>
      <c r="K43" s="217"/>
      <c r="L43" s="217"/>
      <c r="M43" s="123">
        <f t="shared" si="2"/>
        <v>2701</v>
      </c>
      <c r="P43" s="121">
        <v>310</v>
      </c>
      <c r="Q43" s="5" t="s">
        <v>56</v>
      </c>
      <c r="R43" s="4"/>
      <c r="S43" s="121">
        <v>310</v>
      </c>
      <c r="T43" s="8" t="s">
        <v>88</v>
      </c>
    </row>
    <row r="44" spans="1:20" ht="13.5">
      <c r="A44" s="125">
        <f t="shared" si="3"/>
        <v>2147</v>
      </c>
      <c r="B44" s="210" t="str">
        <f aca="true" t="shared" si="4" ref="B44:B75">IF(F44=0,"",(LOOKUP(F44,男)))</f>
        <v>****※****※****</v>
      </c>
      <c r="C44" s="210"/>
      <c r="D44" s="210"/>
      <c r="E44" s="211"/>
      <c r="F44" s="129">
        <v>137</v>
      </c>
      <c r="G44" s="119">
        <v>72</v>
      </c>
      <c r="H44" s="131">
        <v>139</v>
      </c>
      <c r="I44" s="222" t="str">
        <f aca="true" t="shared" si="5" ref="I44:I75">IF(H44=0,"",(LOOKUP(H44,女)))</f>
        <v>****※****※****</v>
      </c>
      <c r="J44" s="217"/>
      <c r="K44" s="217"/>
      <c r="L44" s="217"/>
      <c r="M44" s="123">
        <f t="shared" si="2"/>
        <v>2840</v>
      </c>
      <c r="P44" s="121">
        <v>320</v>
      </c>
      <c r="Q44" s="5" t="s">
        <v>57</v>
      </c>
      <c r="R44" s="4"/>
      <c r="S44" s="121">
        <v>320</v>
      </c>
      <c r="T44" s="8" t="s">
        <v>89</v>
      </c>
    </row>
    <row r="45" spans="1:20" ht="13.5">
      <c r="A45" s="125">
        <f t="shared" si="3"/>
        <v>2399</v>
      </c>
      <c r="B45" s="210" t="str">
        <f t="shared" si="4"/>
        <v>*※****※****※****※****※****</v>
      </c>
      <c r="C45" s="210"/>
      <c r="D45" s="210"/>
      <c r="E45" s="211"/>
      <c r="F45" s="129">
        <v>252</v>
      </c>
      <c r="G45" s="119">
        <v>71</v>
      </c>
      <c r="H45" s="131">
        <v>202</v>
      </c>
      <c r="I45" s="222" t="str">
        <f t="shared" si="5"/>
        <v>****※****※****※****※*</v>
      </c>
      <c r="J45" s="217"/>
      <c r="K45" s="217"/>
      <c r="L45" s="217"/>
      <c r="M45" s="123">
        <f t="shared" si="2"/>
        <v>3042</v>
      </c>
      <c r="P45" s="121">
        <v>330</v>
      </c>
      <c r="Q45" s="5" t="s">
        <v>58</v>
      </c>
      <c r="R45" s="4"/>
      <c r="S45" s="121">
        <v>330</v>
      </c>
      <c r="T45" s="8" t="s">
        <v>58</v>
      </c>
    </row>
    <row r="46" spans="1:20" ht="13.5">
      <c r="A46" s="124">
        <f t="shared" si="3"/>
        <v>2709</v>
      </c>
      <c r="B46" s="212" t="str">
        <f t="shared" si="4"/>
        <v>**※****※****※****※****※****※****</v>
      </c>
      <c r="C46" s="212"/>
      <c r="D46" s="212"/>
      <c r="E46" s="213"/>
      <c r="F46" s="130">
        <v>310</v>
      </c>
      <c r="G46" s="122">
        <v>70</v>
      </c>
      <c r="H46" s="132">
        <v>284</v>
      </c>
      <c r="I46" s="218" t="str">
        <f t="shared" si="5"/>
        <v>****※****※****※****※****※****</v>
      </c>
      <c r="J46" s="219"/>
      <c r="K46" s="219"/>
      <c r="L46" s="219"/>
      <c r="M46" s="124">
        <f t="shared" si="2"/>
        <v>3326</v>
      </c>
      <c r="P46" s="121">
        <v>340</v>
      </c>
      <c r="Q46" s="5" t="s">
        <v>59</v>
      </c>
      <c r="R46" s="4"/>
      <c r="S46" s="121">
        <v>340</v>
      </c>
      <c r="T46" s="8" t="s">
        <v>90</v>
      </c>
    </row>
    <row r="47" spans="1:20" ht="13.5">
      <c r="A47" s="125">
        <f t="shared" si="3"/>
        <v>2982</v>
      </c>
      <c r="B47" s="210" t="str">
        <f t="shared" si="4"/>
        <v>***※****※****※****※****※****</v>
      </c>
      <c r="C47" s="210"/>
      <c r="D47" s="210"/>
      <c r="E47" s="211"/>
      <c r="F47" s="129">
        <v>273</v>
      </c>
      <c r="G47" s="119">
        <v>69</v>
      </c>
      <c r="H47" s="131">
        <v>297</v>
      </c>
      <c r="I47" s="220" t="str">
        <f t="shared" si="5"/>
        <v>****※****※****※****※****※****※</v>
      </c>
      <c r="J47" s="221"/>
      <c r="K47" s="221"/>
      <c r="L47" s="221"/>
      <c r="M47" s="126">
        <f t="shared" si="2"/>
        <v>3623</v>
      </c>
      <c r="P47" s="121">
        <v>350</v>
      </c>
      <c r="Q47" s="5" t="s">
        <v>60</v>
      </c>
      <c r="R47" s="4"/>
      <c r="S47" s="121">
        <v>350</v>
      </c>
      <c r="T47" s="8" t="s">
        <v>91</v>
      </c>
    </row>
    <row r="48" spans="1:20" ht="13.5">
      <c r="A48" s="125">
        <f t="shared" si="3"/>
        <v>3278</v>
      </c>
      <c r="B48" s="210" t="str">
        <f t="shared" si="4"/>
        <v>※****※****※****※****※****※****</v>
      </c>
      <c r="C48" s="210"/>
      <c r="D48" s="210"/>
      <c r="E48" s="211"/>
      <c r="F48" s="129">
        <v>296</v>
      </c>
      <c r="G48" s="119">
        <v>68</v>
      </c>
      <c r="H48" s="131">
        <v>263</v>
      </c>
      <c r="I48" s="222" t="str">
        <f t="shared" si="5"/>
        <v>****※****※****※****※****※**</v>
      </c>
      <c r="J48" s="217"/>
      <c r="K48" s="217"/>
      <c r="L48" s="217"/>
      <c r="M48" s="123">
        <f t="shared" si="2"/>
        <v>3886</v>
      </c>
      <c r="P48" s="121">
        <v>360</v>
      </c>
      <c r="Q48" s="5" t="s">
        <v>61</v>
      </c>
      <c r="R48" s="4"/>
      <c r="S48" s="121">
        <v>360</v>
      </c>
      <c r="T48" s="8" t="s">
        <v>92</v>
      </c>
    </row>
    <row r="49" spans="1:20" ht="13.5">
      <c r="A49" s="125">
        <f t="shared" si="3"/>
        <v>3550</v>
      </c>
      <c r="B49" s="210" t="str">
        <f t="shared" si="4"/>
        <v>***※****※****※****※****※****</v>
      </c>
      <c r="C49" s="210"/>
      <c r="D49" s="210"/>
      <c r="E49" s="211"/>
      <c r="F49" s="129">
        <v>272</v>
      </c>
      <c r="G49" s="119">
        <v>67</v>
      </c>
      <c r="H49" s="131">
        <v>284</v>
      </c>
      <c r="I49" s="222" t="str">
        <f t="shared" si="5"/>
        <v>****※****※****※****※****※****</v>
      </c>
      <c r="J49" s="217"/>
      <c r="K49" s="217"/>
      <c r="L49" s="217"/>
      <c r="M49" s="123">
        <f t="shared" si="2"/>
        <v>4170</v>
      </c>
      <c r="P49" s="121">
        <v>370</v>
      </c>
      <c r="Q49" s="5" t="s">
        <v>62</v>
      </c>
      <c r="R49" s="4"/>
      <c r="S49" s="121">
        <v>370</v>
      </c>
      <c r="T49" s="8" t="s">
        <v>93</v>
      </c>
    </row>
    <row r="50" spans="1:20" ht="13.5">
      <c r="A50" s="125">
        <f t="shared" si="3"/>
        <v>3748</v>
      </c>
      <c r="B50" s="210" t="str">
        <f t="shared" si="4"/>
        <v>※****※****※****※****</v>
      </c>
      <c r="C50" s="210"/>
      <c r="D50" s="210"/>
      <c r="E50" s="211"/>
      <c r="F50" s="129">
        <v>198</v>
      </c>
      <c r="G50" s="119">
        <v>66</v>
      </c>
      <c r="H50" s="131">
        <v>240</v>
      </c>
      <c r="I50" s="222" t="str">
        <f t="shared" si="5"/>
        <v>****※****※****※****※****※</v>
      </c>
      <c r="J50" s="217"/>
      <c r="K50" s="217"/>
      <c r="L50" s="217"/>
      <c r="M50" s="123">
        <f t="shared" si="2"/>
        <v>4410</v>
      </c>
      <c r="P50" s="121">
        <v>380</v>
      </c>
      <c r="Q50" s="5" t="s">
        <v>63</v>
      </c>
      <c r="R50" s="4"/>
      <c r="S50" s="121">
        <v>380</v>
      </c>
      <c r="T50" s="8" t="s">
        <v>63</v>
      </c>
    </row>
    <row r="51" spans="1:20" ht="14.25" thickBot="1">
      <c r="A51" s="124">
        <f t="shared" si="3"/>
        <v>3978</v>
      </c>
      <c r="B51" s="212" t="str">
        <f t="shared" si="4"/>
        <v>****※****※****※****※****</v>
      </c>
      <c r="C51" s="212"/>
      <c r="D51" s="212"/>
      <c r="E51" s="213"/>
      <c r="F51" s="130">
        <v>230</v>
      </c>
      <c r="G51" s="122">
        <v>65</v>
      </c>
      <c r="H51" s="132">
        <v>260</v>
      </c>
      <c r="I51" s="218" t="str">
        <f t="shared" si="5"/>
        <v>****※****※****※****※****※**</v>
      </c>
      <c r="J51" s="219"/>
      <c r="K51" s="219"/>
      <c r="L51" s="219"/>
      <c r="M51" s="124">
        <f t="shared" si="2"/>
        <v>4670</v>
      </c>
      <c r="P51" s="52">
        <v>390</v>
      </c>
      <c r="Q51" s="6" t="s">
        <v>64</v>
      </c>
      <c r="R51" s="4"/>
      <c r="S51" s="52">
        <v>390</v>
      </c>
      <c r="T51" s="9" t="s">
        <v>94</v>
      </c>
    </row>
    <row r="52" spans="1:20" ht="13.5">
      <c r="A52" s="125">
        <f t="shared" si="3"/>
        <v>4186</v>
      </c>
      <c r="B52" s="210" t="str">
        <f t="shared" si="4"/>
        <v>*※****※****※****※****</v>
      </c>
      <c r="C52" s="210"/>
      <c r="D52" s="210"/>
      <c r="E52" s="211"/>
      <c r="F52" s="129">
        <v>208</v>
      </c>
      <c r="G52" s="119">
        <v>64</v>
      </c>
      <c r="H52" s="131">
        <v>228</v>
      </c>
      <c r="I52" s="220" t="str">
        <f t="shared" si="5"/>
        <v>****※****※****※****※***</v>
      </c>
      <c r="J52" s="221"/>
      <c r="K52" s="221"/>
      <c r="L52" s="221"/>
      <c r="M52" s="126">
        <f t="shared" si="2"/>
        <v>4898</v>
      </c>
      <c r="R52" s="4"/>
      <c r="S52" s="4"/>
      <c r="T52" s="4"/>
    </row>
    <row r="53" spans="1:13" ht="13.5">
      <c r="A53" s="125">
        <f t="shared" si="3"/>
        <v>4413</v>
      </c>
      <c r="B53" s="210" t="str">
        <f t="shared" si="4"/>
        <v>***※****※****※****※****</v>
      </c>
      <c r="C53" s="210"/>
      <c r="D53" s="210"/>
      <c r="E53" s="211"/>
      <c r="F53" s="129">
        <v>227</v>
      </c>
      <c r="G53" s="119">
        <v>63</v>
      </c>
      <c r="H53" s="131">
        <v>210</v>
      </c>
      <c r="I53" s="222" t="str">
        <f t="shared" si="5"/>
        <v>****※****※****※****※**</v>
      </c>
      <c r="J53" s="217"/>
      <c r="K53" s="217"/>
      <c r="L53" s="217"/>
      <c r="M53" s="123">
        <f t="shared" si="2"/>
        <v>5108</v>
      </c>
    </row>
    <row r="54" spans="1:13" ht="13.5">
      <c r="A54" s="125">
        <f t="shared" si="3"/>
        <v>4590</v>
      </c>
      <c r="B54" s="210" t="str">
        <f t="shared" si="4"/>
        <v>***※****※****※****</v>
      </c>
      <c r="C54" s="210"/>
      <c r="D54" s="210"/>
      <c r="E54" s="211"/>
      <c r="F54" s="129">
        <v>177</v>
      </c>
      <c r="G54" s="119">
        <v>62</v>
      </c>
      <c r="H54" s="131">
        <v>211</v>
      </c>
      <c r="I54" s="222" t="str">
        <f t="shared" si="5"/>
        <v>****※****※****※****※**</v>
      </c>
      <c r="J54" s="217"/>
      <c r="K54" s="217"/>
      <c r="L54" s="217"/>
      <c r="M54" s="123">
        <f t="shared" si="2"/>
        <v>5319</v>
      </c>
    </row>
    <row r="55" spans="1:13" ht="13.5">
      <c r="A55" s="125">
        <f t="shared" si="3"/>
        <v>4794</v>
      </c>
      <c r="B55" s="210" t="str">
        <f t="shared" si="4"/>
        <v>*※****※****※****※****</v>
      </c>
      <c r="C55" s="210"/>
      <c r="D55" s="210"/>
      <c r="E55" s="211"/>
      <c r="F55" s="129">
        <v>204</v>
      </c>
      <c r="G55" s="119">
        <v>61</v>
      </c>
      <c r="H55" s="131">
        <v>194</v>
      </c>
      <c r="I55" s="222" t="str">
        <f t="shared" si="5"/>
        <v>****※****※****※****※</v>
      </c>
      <c r="J55" s="217"/>
      <c r="K55" s="217"/>
      <c r="L55" s="217"/>
      <c r="M55" s="123">
        <f t="shared" si="2"/>
        <v>5513</v>
      </c>
    </row>
    <row r="56" spans="1:13" ht="13.5">
      <c r="A56" s="124">
        <f t="shared" si="3"/>
        <v>4964</v>
      </c>
      <c r="B56" s="212" t="str">
        <f t="shared" si="4"/>
        <v>***※****※****※****</v>
      </c>
      <c r="C56" s="212"/>
      <c r="D56" s="212"/>
      <c r="E56" s="213"/>
      <c r="F56" s="130">
        <v>170</v>
      </c>
      <c r="G56" s="122">
        <v>60</v>
      </c>
      <c r="H56" s="132">
        <v>180</v>
      </c>
      <c r="I56" s="218" t="str">
        <f t="shared" si="5"/>
        <v>****※****※****※****</v>
      </c>
      <c r="J56" s="219"/>
      <c r="K56" s="219"/>
      <c r="L56" s="219"/>
      <c r="M56" s="124">
        <f t="shared" si="2"/>
        <v>5693</v>
      </c>
    </row>
    <row r="57" spans="1:13" ht="13.5">
      <c r="A57" s="125">
        <f t="shared" si="3"/>
        <v>5173</v>
      </c>
      <c r="B57" s="210" t="str">
        <f t="shared" si="4"/>
        <v>*※****※****※****※****</v>
      </c>
      <c r="C57" s="210"/>
      <c r="D57" s="210"/>
      <c r="E57" s="211"/>
      <c r="F57" s="129">
        <v>209</v>
      </c>
      <c r="G57" s="119">
        <v>59</v>
      </c>
      <c r="H57" s="131">
        <v>224</v>
      </c>
      <c r="I57" s="220" t="str">
        <f t="shared" si="5"/>
        <v>****※****※****※****※***</v>
      </c>
      <c r="J57" s="221"/>
      <c r="K57" s="221"/>
      <c r="L57" s="221"/>
      <c r="M57" s="126">
        <f t="shared" si="2"/>
        <v>5917</v>
      </c>
    </row>
    <row r="58" spans="1:13" ht="13.5">
      <c r="A58" s="125">
        <f t="shared" si="3"/>
        <v>5381</v>
      </c>
      <c r="B58" s="210" t="str">
        <f t="shared" si="4"/>
        <v>*※****※****※****※****</v>
      </c>
      <c r="C58" s="210"/>
      <c r="D58" s="210"/>
      <c r="E58" s="211"/>
      <c r="F58" s="129">
        <v>208</v>
      </c>
      <c r="G58" s="119">
        <v>58</v>
      </c>
      <c r="H58" s="131">
        <v>177</v>
      </c>
      <c r="I58" s="222" t="str">
        <f t="shared" si="5"/>
        <v>****※****※****※***</v>
      </c>
      <c r="J58" s="217"/>
      <c r="K58" s="217"/>
      <c r="L58" s="217"/>
      <c r="M58" s="123">
        <f t="shared" si="2"/>
        <v>6094</v>
      </c>
    </row>
    <row r="59" spans="1:13" ht="13.5">
      <c r="A59" s="125">
        <f t="shared" si="3"/>
        <v>5591</v>
      </c>
      <c r="B59" s="210" t="str">
        <f t="shared" si="4"/>
        <v>**※****※****※****※****</v>
      </c>
      <c r="C59" s="210"/>
      <c r="D59" s="210"/>
      <c r="E59" s="211"/>
      <c r="F59" s="129">
        <v>210</v>
      </c>
      <c r="G59" s="119">
        <v>57</v>
      </c>
      <c r="H59" s="131">
        <v>206</v>
      </c>
      <c r="I59" s="222" t="str">
        <f t="shared" si="5"/>
        <v>****※****※****※****※*</v>
      </c>
      <c r="J59" s="217"/>
      <c r="K59" s="217"/>
      <c r="L59" s="217"/>
      <c r="M59" s="123">
        <f t="shared" si="2"/>
        <v>6300</v>
      </c>
    </row>
    <row r="60" spans="1:13" ht="13.5">
      <c r="A60" s="125">
        <f t="shared" si="3"/>
        <v>5807</v>
      </c>
      <c r="B60" s="210" t="str">
        <f t="shared" si="4"/>
        <v>**※****※****※****※****</v>
      </c>
      <c r="C60" s="210"/>
      <c r="D60" s="210"/>
      <c r="E60" s="211"/>
      <c r="F60" s="129">
        <v>216</v>
      </c>
      <c r="G60" s="119">
        <v>56</v>
      </c>
      <c r="H60" s="131">
        <v>227</v>
      </c>
      <c r="I60" s="222" t="str">
        <f t="shared" si="5"/>
        <v>****※****※****※****※***</v>
      </c>
      <c r="J60" s="217"/>
      <c r="K60" s="217"/>
      <c r="L60" s="217"/>
      <c r="M60" s="123">
        <f t="shared" si="2"/>
        <v>6527</v>
      </c>
    </row>
    <row r="61" spans="1:13" ht="13.5">
      <c r="A61" s="124">
        <f t="shared" si="3"/>
        <v>6039</v>
      </c>
      <c r="B61" s="212" t="str">
        <f t="shared" si="4"/>
        <v>****※****※****※****※****</v>
      </c>
      <c r="C61" s="212"/>
      <c r="D61" s="212"/>
      <c r="E61" s="213"/>
      <c r="F61" s="130">
        <v>232</v>
      </c>
      <c r="G61" s="122">
        <v>55</v>
      </c>
      <c r="H61" s="132">
        <v>204</v>
      </c>
      <c r="I61" s="218" t="str">
        <f t="shared" si="5"/>
        <v>****※****※****※****※*</v>
      </c>
      <c r="J61" s="219"/>
      <c r="K61" s="219"/>
      <c r="L61" s="219"/>
      <c r="M61" s="124">
        <f t="shared" si="2"/>
        <v>6731</v>
      </c>
    </row>
    <row r="62" spans="1:13" ht="13.5">
      <c r="A62" s="125">
        <f t="shared" si="3"/>
        <v>6282</v>
      </c>
      <c r="B62" s="210" t="str">
        <f t="shared" si="4"/>
        <v>※****※****※****※****※****</v>
      </c>
      <c r="C62" s="210"/>
      <c r="D62" s="210"/>
      <c r="E62" s="211"/>
      <c r="F62" s="129">
        <v>243</v>
      </c>
      <c r="G62" s="119">
        <v>54</v>
      </c>
      <c r="H62" s="131">
        <v>229</v>
      </c>
      <c r="I62" s="220" t="str">
        <f t="shared" si="5"/>
        <v>****※****※****※****※***</v>
      </c>
      <c r="J62" s="221"/>
      <c r="K62" s="221"/>
      <c r="L62" s="221"/>
      <c r="M62" s="126">
        <f t="shared" si="2"/>
        <v>6960</v>
      </c>
    </row>
    <row r="63" spans="1:13" ht="13.5">
      <c r="A63" s="125">
        <f t="shared" si="3"/>
        <v>6521</v>
      </c>
      <c r="B63" s="210" t="str">
        <f t="shared" si="4"/>
        <v>****※****※****※****※****</v>
      </c>
      <c r="C63" s="210"/>
      <c r="D63" s="210"/>
      <c r="E63" s="211"/>
      <c r="F63" s="129">
        <v>239</v>
      </c>
      <c r="G63" s="119">
        <v>53</v>
      </c>
      <c r="H63" s="131">
        <v>224</v>
      </c>
      <c r="I63" s="222" t="str">
        <f t="shared" si="5"/>
        <v>****※****※****※****※***</v>
      </c>
      <c r="J63" s="217"/>
      <c r="K63" s="217"/>
      <c r="L63" s="217"/>
      <c r="M63" s="123">
        <f t="shared" si="2"/>
        <v>7184</v>
      </c>
    </row>
    <row r="64" spans="1:13" ht="13.5">
      <c r="A64" s="125">
        <f t="shared" si="3"/>
        <v>6756</v>
      </c>
      <c r="B64" s="210" t="str">
        <f t="shared" si="4"/>
        <v>****※****※****※****※****</v>
      </c>
      <c r="C64" s="210"/>
      <c r="D64" s="210"/>
      <c r="E64" s="211"/>
      <c r="F64" s="129">
        <v>235</v>
      </c>
      <c r="G64" s="119">
        <v>52</v>
      </c>
      <c r="H64" s="131">
        <v>224</v>
      </c>
      <c r="I64" s="222" t="str">
        <f t="shared" si="5"/>
        <v>****※****※****※****※***</v>
      </c>
      <c r="J64" s="217"/>
      <c r="K64" s="217"/>
      <c r="L64" s="217"/>
      <c r="M64" s="123">
        <f t="shared" si="2"/>
        <v>7408</v>
      </c>
    </row>
    <row r="65" spans="1:13" ht="13.5">
      <c r="A65" s="125">
        <f t="shared" si="3"/>
        <v>7008</v>
      </c>
      <c r="B65" s="210" t="str">
        <f t="shared" si="4"/>
        <v>*※****※****※****※****※****</v>
      </c>
      <c r="C65" s="210"/>
      <c r="D65" s="210"/>
      <c r="E65" s="211"/>
      <c r="F65" s="129">
        <v>252</v>
      </c>
      <c r="G65" s="119">
        <v>51</v>
      </c>
      <c r="H65" s="131">
        <v>210</v>
      </c>
      <c r="I65" s="222" t="str">
        <f t="shared" si="5"/>
        <v>****※****※****※****※**</v>
      </c>
      <c r="J65" s="217"/>
      <c r="K65" s="217"/>
      <c r="L65" s="217"/>
      <c r="M65" s="123">
        <f t="shared" si="2"/>
        <v>7618</v>
      </c>
    </row>
    <row r="66" spans="1:13" ht="13.5">
      <c r="A66" s="124">
        <f t="shared" si="3"/>
        <v>7311</v>
      </c>
      <c r="B66" s="212" t="str">
        <f t="shared" si="4"/>
        <v>*※****※****※****※****※****※****</v>
      </c>
      <c r="C66" s="212"/>
      <c r="D66" s="212"/>
      <c r="E66" s="213"/>
      <c r="F66" s="130">
        <v>303</v>
      </c>
      <c r="G66" s="122">
        <v>50</v>
      </c>
      <c r="H66" s="132">
        <v>245</v>
      </c>
      <c r="I66" s="218" t="str">
        <f t="shared" si="5"/>
        <v>****※****※****※****※****※</v>
      </c>
      <c r="J66" s="219"/>
      <c r="K66" s="219"/>
      <c r="L66" s="219"/>
      <c r="M66" s="124">
        <f t="shared" si="2"/>
        <v>7863</v>
      </c>
    </row>
    <row r="67" spans="1:13" ht="13.5">
      <c r="A67" s="125">
        <f t="shared" si="3"/>
        <v>7624</v>
      </c>
      <c r="B67" s="210" t="str">
        <f t="shared" si="4"/>
        <v>**※****※****※****※****※****※****</v>
      </c>
      <c r="C67" s="210"/>
      <c r="D67" s="210"/>
      <c r="E67" s="211"/>
      <c r="F67" s="129">
        <v>313</v>
      </c>
      <c r="G67" s="119">
        <v>49</v>
      </c>
      <c r="H67" s="131">
        <v>269</v>
      </c>
      <c r="I67" s="220" t="str">
        <f t="shared" si="5"/>
        <v>****※****※****※****※****※**</v>
      </c>
      <c r="J67" s="221"/>
      <c r="K67" s="221"/>
      <c r="L67" s="221"/>
      <c r="M67" s="126">
        <f t="shared" si="2"/>
        <v>8132</v>
      </c>
    </row>
    <row r="68" spans="1:13" ht="13.5">
      <c r="A68" s="125">
        <f t="shared" si="3"/>
        <v>7914</v>
      </c>
      <c r="B68" s="210" t="str">
        <f t="shared" si="4"/>
        <v>※****※****※****※****※****※****</v>
      </c>
      <c r="C68" s="210"/>
      <c r="D68" s="210"/>
      <c r="E68" s="211"/>
      <c r="F68" s="129">
        <v>290</v>
      </c>
      <c r="G68" s="119">
        <v>48</v>
      </c>
      <c r="H68" s="131">
        <v>286</v>
      </c>
      <c r="I68" s="222" t="str">
        <f t="shared" si="5"/>
        <v>****※****※****※****※****※****</v>
      </c>
      <c r="J68" s="217"/>
      <c r="K68" s="217"/>
      <c r="L68" s="217"/>
      <c r="M68" s="123">
        <f t="shared" si="2"/>
        <v>8418</v>
      </c>
    </row>
    <row r="69" spans="1:13" ht="13.5">
      <c r="A69" s="125">
        <f t="shared" si="3"/>
        <v>8215</v>
      </c>
      <c r="B69" s="210" t="str">
        <f t="shared" si="4"/>
        <v>*※****※****※****※****※****※****</v>
      </c>
      <c r="C69" s="210"/>
      <c r="D69" s="210"/>
      <c r="E69" s="211"/>
      <c r="F69" s="129">
        <v>301</v>
      </c>
      <c r="G69" s="119">
        <v>47</v>
      </c>
      <c r="H69" s="131">
        <v>289</v>
      </c>
      <c r="I69" s="222" t="str">
        <f t="shared" si="5"/>
        <v>****※****※****※****※****※****</v>
      </c>
      <c r="J69" s="217"/>
      <c r="K69" s="217"/>
      <c r="L69" s="217"/>
      <c r="M69" s="123">
        <f t="shared" si="2"/>
        <v>8707</v>
      </c>
    </row>
    <row r="70" spans="1:13" ht="13.5">
      <c r="A70" s="125">
        <f t="shared" si="3"/>
        <v>8582</v>
      </c>
      <c r="B70" s="210" t="str">
        <f t="shared" si="4"/>
        <v>**※****※****※****※****※****※****※****</v>
      </c>
      <c r="C70" s="210"/>
      <c r="D70" s="210"/>
      <c r="E70" s="211"/>
      <c r="F70" s="129">
        <v>367</v>
      </c>
      <c r="G70" s="119">
        <v>46</v>
      </c>
      <c r="H70" s="131">
        <v>324</v>
      </c>
      <c r="I70" s="222" t="str">
        <f t="shared" si="5"/>
        <v>****※****※****※****※****※****※***</v>
      </c>
      <c r="J70" s="217"/>
      <c r="K70" s="217"/>
      <c r="L70" s="217"/>
      <c r="M70" s="123">
        <f t="shared" si="2"/>
        <v>9031</v>
      </c>
    </row>
    <row r="71" spans="1:13" ht="13.5">
      <c r="A71" s="124">
        <f t="shared" si="3"/>
        <v>8962</v>
      </c>
      <c r="B71" s="212" t="str">
        <f t="shared" si="4"/>
        <v>****※****※****※****※****※****※****※****</v>
      </c>
      <c r="C71" s="212"/>
      <c r="D71" s="212"/>
      <c r="E71" s="213"/>
      <c r="F71" s="130">
        <v>380</v>
      </c>
      <c r="G71" s="122">
        <v>45</v>
      </c>
      <c r="H71" s="132">
        <v>339</v>
      </c>
      <c r="I71" s="218" t="str">
        <f t="shared" si="5"/>
        <v>****※****※****※****※****※****※****</v>
      </c>
      <c r="J71" s="219"/>
      <c r="K71" s="219"/>
      <c r="L71" s="219"/>
      <c r="M71" s="124">
        <f t="shared" si="2"/>
        <v>9370</v>
      </c>
    </row>
    <row r="72" spans="1:13" ht="13.5">
      <c r="A72" s="125">
        <f t="shared" si="3"/>
        <v>9349</v>
      </c>
      <c r="B72" s="210" t="str">
        <f t="shared" si="4"/>
        <v>****※****※****※****※****※****※****※****</v>
      </c>
      <c r="C72" s="210"/>
      <c r="D72" s="210"/>
      <c r="E72" s="211"/>
      <c r="F72" s="129">
        <v>387</v>
      </c>
      <c r="G72" s="119">
        <v>44</v>
      </c>
      <c r="H72" s="131">
        <v>343</v>
      </c>
      <c r="I72" s="220" t="str">
        <f t="shared" si="5"/>
        <v>****※****※****※****※****※****※****※</v>
      </c>
      <c r="J72" s="221"/>
      <c r="K72" s="221"/>
      <c r="L72" s="221"/>
      <c r="M72" s="126">
        <f t="shared" si="2"/>
        <v>9713</v>
      </c>
    </row>
    <row r="73" spans="1:13" ht="13.5">
      <c r="A73" s="125">
        <f t="shared" si="3"/>
        <v>9752</v>
      </c>
      <c r="B73" s="210" t="str">
        <f t="shared" si="4"/>
        <v>※****※****※****※****※****※****※****※****</v>
      </c>
      <c r="C73" s="210"/>
      <c r="D73" s="210"/>
      <c r="E73" s="211"/>
      <c r="F73" s="129">
        <v>403</v>
      </c>
      <c r="G73" s="119">
        <v>43</v>
      </c>
      <c r="H73" s="131">
        <v>359</v>
      </c>
      <c r="I73" s="222" t="str">
        <f t="shared" si="5"/>
        <v>****※****※****※****※****※****※****※*</v>
      </c>
      <c r="J73" s="217"/>
      <c r="K73" s="217"/>
      <c r="L73" s="217"/>
      <c r="M73" s="123">
        <f t="shared" si="2"/>
        <v>10072</v>
      </c>
    </row>
    <row r="74" spans="1:13" ht="13.5">
      <c r="A74" s="125">
        <f t="shared" si="3"/>
        <v>10083</v>
      </c>
      <c r="B74" s="210" t="str">
        <f t="shared" si="4"/>
        <v>****※****※****※****※****※****※****</v>
      </c>
      <c r="C74" s="210"/>
      <c r="D74" s="210"/>
      <c r="E74" s="211"/>
      <c r="F74" s="129">
        <v>331</v>
      </c>
      <c r="G74" s="119">
        <v>42</v>
      </c>
      <c r="H74" s="131">
        <v>319</v>
      </c>
      <c r="I74" s="222" t="str">
        <f t="shared" si="5"/>
        <v>****※****※****※****※****※****※**</v>
      </c>
      <c r="J74" s="217"/>
      <c r="K74" s="217"/>
      <c r="L74" s="217"/>
      <c r="M74" s="123">
        <f t="shared" si="2"/>
        <v>10391</v>
      </c>
    </row>
    <row r="75" spans="1:13" ht="13.5">
      <c r="A75" s="125">
        <f t="shared" si="3"/>
        <v>10379</v>
      </c>
      <c r="B75" s="210" t="str">
        <f t="shared" si="4"/>
        <v>※****※****※****※****※****※****</v>
      </c>
      <c r="C75" s="210"/>
      <c r="D75" s="210"/>
      <c r="E75" s="211"/>
      <c r="F75" s="129">
        <v>296</v>
      </c>
      <c r="G75" s="119">
        <v>41</v>
      </c>
      <c r="H75" s="131">
        <v>278</v>
      </c>
      <c r="I75" s="222" t="str">
        <f t="shared" si="5"/>
        <v>****※****※****※****※****※***</v>
      </c>
      <c r="J75" s="217"/>
      <c r="K75" s="217"/>
      <c r="L75" s="217"/>
      <c r="M75" s="123">
        <f t="shared" si="2"/>
        <v>10669</v>
      </c>
    </row>
    <row r="76" spans="1:13" ht="13.5">
      <c r="A76" s="124">
        <f t="shared" si="3"/>
        <v>10724</v>
      </c>
      <c r="B76" s="212" t="str">
        <f aca="true" t="shared" si="6" ref="B76:B107">IF(F76=0,"",(LOOKUP(F76,男)))</f>
        <v>※****※****※****※****※****※****※****</v>
      </c>
      <c r="C76" s="212"/>
      <c r="D76" s="212"/>
      <c r="E76" s="213"/>
      <c r="F76" s="130">
        <v>345</v>
      </c>
      <c r="G76" s="122">
        <v>40</v>
      </c>
      <c r="H76" s="132">
        <v>314</v>
      </c>
      <c r="I76" s="218" t="str">
        <f aca="true" t="shared" si="7" ref="I76:I107">IF(H76=0,"",(LOOKUP(H76,女)))</f>
        <v>****※****※****※****※****※****※**</v>
      </c>
      <c r="J76" s="219"/>
      <c r="K76" s="219"/>
      <c r="L76" s="219"/>
      <c r="M76" s="124">
        <f t="shared" si="2"/>
        <v>10983</v>
      </c>
    </row>
    <row r="77" spans="1:13" ht="13.5">
      <c r="A77" s="125">
        <f t="shared" si="3"/>
        <v>11055</v>
      </c>
      <c r="B77" s="210" t="str">
        <f t="shared" si="6"/>
        <v>****※****※****※****※****※****※****</v>
      </c>
      <c r="C77" s="210"/>
      <c r="D77" s="210"/>
      <c r="E77" s="211"/>
      <c r="F77" s="129">
        <v>331</v>
      </c>
      <c r="G77" s="119">
        <v>39</v>
      </c>
      <c r="H77" s="131">
        <v>309</v>
      </c>
      <c r="I77" s="220" t="str">
        <f t="shared" si="7"/>
        <v>****※****※****※****※****※****※*</v>
      </c>
      <c r="J77" s="221"/>
      <c r="K77" s="221"/>
      <c r="L77" s="221"/>
      <c r="M77" s="126">
        <f t="shared" si="2"/>
        <v>11292</v>
      </c>
    </row>
    <row r="78" spans="1:13" ht="13.5">
      <c r="A78" s="125">
        <f t="shared" si="3"/>
        <v>11383</v>
      </c>
      <c r="B78" s="210" t="str">
        <f t="shared" si="6"/>
        <v>***※****※****※****※****※****※****</v>
      </c>
      <c r="C78" s="210"/>
      <c r="D78" s="210"/>
      <c r="E78" s="211"/>
      <c r="F78" s="129">
        <v>328</v>
      </c>
      <c r="G78" s="119">
        <v>38</v>
      </c>
      <c r="H78" s="131">
        <v>284</v>
      </c>
      <c r="I78" s="222" t="str">
        <f t="shared" si="7"/>
        <v>****※****※****※****※****※****</v>
      </c>
      <c r="J78" s="217"/>
      <c r="K78" s="217"/>
      <c r="L78" s="217"/>
      <c r="M78" s="123">
        <f t="shared" si="2"/>
        <v>11576</v>
      </c>
    </row>
    <row r="79" spans="1:13" ht="13.5">
      <c r="A79" s="125">
        <f t="shared" si="3"/>
        <v>11710</v>
      </c>
      <c r="B79" s="210" t="str">
        <f t="shared" si="6"/>
        <v>***※****※****※****※****※****※****</v>
      </c>
      <c r="C79" s="210"/>
      <c r="D79" s="210"/>
      <c r="E79" s="211"/>
      <c r="F79" s="129">
        <v>327</v>
      </c>
      <c r="G79" s="119">
        <v>37</v>
      </c>
      <c r="H79" s="131">
        <v>317</v>
      </c>
      <c r="I79" s="222" t="str">
        <f t="shared" si="7"/>
        <v>****※****※****※****※****※****※**</v>
      </c>
      <c r="J79" s="217"/>
      <c r="K79" s="217"/>
      <c r="L79" s="217"/>
      <c r="M79" s="123">
        <f t="shared" si="2"/>
        <v>11893</v>
      </c>
    </row>
    <row r="80" spans="1:13" ht="13.5">
      <c r="A80" s="125">
        <f t="shared" si="3"/>
        <v>12043</v>
      </c>
      <c r="B80" s="210" t="str">
        <f t="shared" si="6"/>
        <v>****※****※****※****※****※****※****</v>
      </c>
      <c r="C80" s="210"/>
      <c r="D80" s="210"/>
      <c r="E80" s="211"/>
      <c r="F80" s="129">
        <v>333</v>
      </c>
      <c r="G80" s="119">
        <v>36</v>
      </c>
      <c r="H80" s="131">
        <v>279</v>
      </c>
      <c r="I80" s="222" t="str">
        <f t="shared" si="7"/>
        <v>****※****※****※****※****※***</v>
      </c>
      <c r="J80" s="217"/>
      <c r="K80" s="217"/>
      <c r="L80" s="217"/>
      <c r="M80" s="123">
        <f aca="true" t="shared" si="8" ref="M80:M116">M79+H80</f>
        <v>12172</v>
      </c>
    </row>
    <row r="81" spans="1:13" ht="13.5">
      <c r="A81" s="124">
        <f aca="true" t="shared" si="9" ref="A81:A116">A80+F81</f>
        <v>12388</v>
      </c>
      <c r="B81" s="212" t="str">
        <f t="shared" si="6"/>
        <v>※****※****※****※****※****※****※****</v>
      </c>
      <c r="C81" s="212"/>
      <c r="D81" s="212"/>
      <c r="E81" s="213"/>
      <c r="F81" s="130">
        <v>345</v>
      </c>
      <c r="G81" s="122">
        <v>35</v>
      </c>
      <c r="H81" s="132">
        <v>303</v>
      </c>
      <c r="I81" s="218" t="str">
        <f t="shared" si="7"/>
        <v>****※****※****※****※****※****※*</v>
      </c>
      <c r="J81" s="219"/>
      <c r="K81" s="219"/>
      <c r="L81" s="219"/>
      <c r="M81" s="124">
        <f t="shared" si="8"/>
        <v>12475</v>
      </c>
    </row>
    <row r="82" spans="1:13" ht="13.5">
      <c r="A82" s="125">
        <f t="shared" si="9"/>
        <v>12682</v>
      </c>
      <c r="B82" s="210" t="str">
        <f t="shared" si="6"/>
        <v>※****※****※****※****※****※****</v>
      </c>
      <c r="C82" s="210"/>
      <c r="D82" s="210"/>
      <c r="E82" s="211"/>
      <c r="F82" s="129">
        <v>294</v>
      </c>
      <c r="G82" s="119">
        <v>34</v>
      </c>
      <c r="H82" s="131">
        <v>291</v>
      </c>
      <c r="I82" s="220" t="str">
        <f t="shared" si="7"/>
        <v>****※****※****※****※****※****※</v>
      </c>
      <c r="J82" s="221"/>
      <c r="K82" s="221"/>
      <c r="L82" s="221"/>
      <c r="M82" s="126">
        <f t="shared" si="8"/>
        <v>12766</v>
      </c>
    </row>
    <row r="83" spans="1:13" ht="13.5">
      <c r="A83" s="125">
        <f t="shared" si="9"/>
        <v>13012</v>
      </c>
      <c r="B83" s="210" t="str">
        <f t="shared" si="6"/>
        <v>****※****※****※****※****※****※****</v>
      </c>
      <c r="C83" s="210"/>
      <c r="D83" s="210"/>
      <c r="E83" s="211"/>
      <c r="F83" s="129">
        <v>330</v>
      </c>
      <c r="G83" s="119">
        <v>33</v>
      </c>
      <c r="H83" s="131">
        <v>249</v>
      </c>
      <c r="I83" s="222" t="str">
        <f t="shared" si="7"/>
        <v>****※****※****※****※****※</v>
      </c>
      <c r="J83" s="217"/>
      <c r="K83" s="217"/>
      <c r="L83" s="217"/>
      <c r="M83" s="123">
        <f t="shared" si="8"/>
        <v>13015</v>
      </c>
    </row>
    <row r="84" spans="1:13" ht="13.5">
      <c r="A84" s="125">
        <f t="shared" si="9"/>
        <v>13303</v>
      </c>
      <c r="B84" s="210" t="str">
        <f t="shared" si="6"/>
        <v>※****※****※****※****※****※****</v>
      </c>
      <c r="C84" s="210"/>
      <c r="D84" s="210"/>
      <c r="E84" s="211"/>
      <c r="F84" s="129">
        <v>291</v>
      </c>
      <c r="G84" s="119">
        <v>32</v>
      </c>
      <c r="H84" s="131">
        <v>284</v>
      </c>
      <c r="I84" s="222" t="str">
        <f t="shared" si="7"/>
        <v>****※****※****※****※****※****</v>
      </c>
      <c r="J84" s="217"/>
      <c r="K84" s="217"/>
      <c r="L84" s="217"/>
      <c r="M84" s="123">
        <f t="shared" si="8"/>
        <v>13299</v>
      </c>
    </row>
    <row r="85" spans="1:13" ht="13.5">
      <c r="A85" s="125">
        <f t="shared" si="9"/>
        <v>13565</v>
      </c>
      <c r="B85" s="210" t="str">
        <f t="shared" si="6"/>
        <v>**※****※****※****※****※****</v>
      </c>
      <c r="C85" s="210"/>
      <c r="D85" s="210"/>
      <c r="E85" s="211"/>
      <c r="F85" s="129">
        <v>262</v>
      </c>
      <c r="G85" s="119">
        <v>31</v>
      </c>
      <c r="H85" s="131">
        <v>265</v>
      </c>
      <c r="I85" s="222" t="str">
        <f t="shared" si="7"/>
        <v>****※****※****※****※****※**</v>
      </c>
      <c r="J85" s="217"/>
      <c r="K85" s="217"/>
      <c r="L85" s="217"/>
      <c r="M85" s="123">
        <f t="shared" si="8"/>
        <v>13564</v>
      </c>
    </row>
    <row r="86" spans="1:13" ht="13.5">
      <c r="A86" s="124">
        <f t="shared" si="9"/>
        <v>13851</v>
      </c>
      <c r="B86" s="212" t="str">
        <f t="shared" si="6"/>
        <v>****※****※****※****※****※****</v>
      </c>
      <c r="C86" s="212"/>
      <c r="D86" s="212"/>
      <c r="E86" s="213"/>
      <c r="F86" s="130">
        <v>286</v>
      </c>
      <c r="G86" s="122">
        <v>30</v>
      </c>
      <c r="H86" s="132">
        <v>250</v>
      </c>
      <c r="I86" s="218" t="str">
        <f t="shared" si="7"/>
        <v>****※****※****※****※****※*</v>
      </c>
      <c r="J86" s="219"/>
      <c r="K86" s="219"/>
      <c r="L86" s="219"/>
      <c r="M86" s="124">
        <f t="shared" si="8"/>
        <v>13814</v>
      </c>
    </row>
    <row r="87" spans="1:13" ht="13.5">
      <c r="A87" s="125">
        <f t="shared" si="9"/>
        <v>14142</v>
      </c>
      <c r="B87" s="210" t="str">
        <f t="shared" si="6"/>
        <v>※****※****※****※****※****※****</v>
      </c>
      <c r="C87" s="210"/>
      <c r="D87" s="210"/>
      <c r="E87" s="211"/>
      <c r="F87" s="129">
        <v>291</v>
      </c>
      <c r="G87" s="119">
        <v>29</v>
      </c>
      <c r="H87" s="131">
        <v>250</v>
      </c>
      <c r="I87" s="220" t="str">
        <f t="shared" si="7"/>
        <v>****※****※****※****※****※*</v>
      </c>
      <c r="J87" s="221"/>
      <c r="K87" s="221"/>
      <c r="L87" s="221"/>
      <c r="M87" s="126">
        <f t="shared" si="8"/>
        <v>14064</v>
      </c>
    </row>
    <row r="88" spans="1:13" ht="13.5">
      <c r="A88" s="125">
        <f t="shared" si="9"/>
        <v>14398</v>
      </c>
      <c r="B88" s="210" t="str">
        <f t="shared" si="6"/>
        <v>*※****※****※****※****※****</v>
      </c>
      <c r="C88" s="210"/>
      <c r="D88" s="210"/>
      <c r="E88" s="211"/>
      <c r="F88" s="129">
        <v>256</v>
      </c>
      <c r="G88" s="119">
        <v>28</v>
      </c>
      <c r="H88" s="131">
        <v>233</v>
      </c>
      <c r="I88" s="222" t="str">
        <f t="shared" si="7"/>
        <v>****※****※****※****※****</v>
      </c>
      <c r="J88" s="217"/>
      <c r="K88" s="217"/>
      <c r="L88" s="217"/>
      <c r="M88" s="123">
        <f t="shared" si="8"/>
        <v>14297</v>
      </c>
    </row>
    <row r="89" spans="1:13" ht="13.5">
      <c r="A89" s="125">
        <f t="shared" si="9"/>
        <v>14675</v>
      </c>
      <c r="B89" s="210" t="str">
        <f t="shared" si="6"/>
        <v>***※****※****※****※****※****</v>
      </c>
      <c r="C89" s="210"/>
      <c r="D89" s="210"/>
      <c r="E89" s="211"/>
      <c r="F89" s="129">
        <v>277</v>
      </c>
      <c r="G89" s="119">
        <v>27</v>
      </c>
      <c r="H89" s="131">
        <v>218</v>
      </c>
      <c r="I89" s="222" t="str">
        <f t="shared" si="7"/>
        <v>****※****※****※****※**</v>
      </c>
      <c r="J89" s="217"/>
      <c r="K89" s="217"/>
      <c r="L89" s="217"/>
      <c r="M89" s="123">
        <f t="shared" si="8"/>
        <v>14515</v>
      </c>
    </row>
    <row r="90" spans="1:13" ht="13.5">
      <c r="A90" s="125">
        <f t="shared" si="9"/>
        <v>14912</v>
      </c>
      <c r="B90" s="210" t="str">
        <f t="shared" si="6"/>
        <v>****※****※****※****※****</v>
      </c>
      <c r="C90" s="210"/>
      <c r="D90" s="210"/>
      <c r="E90" s="211"/>
      <c r="F90" s="129">
        <v>237</v>
      </c>
      <c r="G90" s="119">
        <v>26</v>
      </c>
      <c r="H90" s="131">
        <v>234</v>
      </c>
      <c r="I90" s="222" t="str">
        <f t="shared" si="7"/>
        <v>****※****※****※****※****</v>
      </c>
      <c r="J90" s="217"/>
      <c r="K90" s="217"/>
      <c r="L90" s="217"/>
      <c r="M90" s="123">
        <f t="shared" si="8"/>
        <v>14749</v>
      </c>
    </row>
    <row r="91" spans="1:13" ht="13.5">
      <c r="A91" s="124">
        <f t="shared" si="9"/>
        <v>15129</v>
      </c>
      <c r="B91" s="212" t="str">
        <f t="shared" si="6"/>
        <v>**※****※****※****※****</v>
      </c>
      <c r="C91" s="212"/>
      <c r="D91" s="212"/>
      <c r="E91" s="213"/>
      <c r="F91" s="130">
        <v>217</v>
      </c>
      <c r="G91" s="122">
        <v>25</v>
      </c>
      <c r="H91" s="132">
        <v>205</v>
      </c>
      <c r="I91" s="218" t="str">
        <f t="shared" si="7"/>
        <v>****※****※****※****※*</v>
      </c>
      <c r="J91" s="219"/>
      <c r="K91" s="219"/>
      <c r="L91" s="219"/>
      <c r="M91" s="124">
        <f t="shared" si="8"/>
        <v>14954</v>
      </c>
    </row>
    <row r="92" spans="1:13" ht="13.5">
      <c r="A92" s="125">
        <f t="shared" si="9"/>
        <v>15349</v>
      </c>
      <c r="B92" s="210" t="str">
        <f t="shared" si="6"/>
        <v>***※****※****※****※****</v>
      </c>
      <c r="C92" s="210"/>
      <c r="D92" s="210"/>
      <c r="E92" s="211"/>
      <c r="F92" s="129">
        <v>220</v>
      </c>
      <c r="G92" s="119">
        <v>24</v>
      </c>
      <c r="H92" s="131">
        <v>196</v>
      </c>
      <c r="I92" s="220" t="str">
        <f t="shared" si="7"/>
        <v>****※****※****※****※</v>
      </c>
      <c r="J92" s="221"/>
      <c r="K92" s="221"/>
      <c r="L92" s="221"/>
      <c r="M92" s="126">
        <f t="shared" si="8"/>
        <v>15150</v>
      </c>
    </row>
    <row r="93" spans="1:13" ht="13.5">
      <c r="A93" s="125">
        <f t="shared" si="9"/>
        <v>15581</v>
      </c>
      <c r="B93" s="210" t="str">
        <f t="shared" si="6"/>
        <v>****※****※****※****※****</v>
      </c>
      <c r="C93" s="210"/>
      <c r="D93" s="210"/>
      <c r="E93" s="211"/>
      <c r="F93" s="129">
        <v>232</v>
      </c>
      <c r="G93" s="119">
        <v>23</v>
      </c>
      <c r="H93" s="131">
        <v>221</v>
      </c>
      <c r="I93" s="222" t="str">
        <f t="shared" si="7"/>
        <v>****※****※****※****※***</v>
      </c>
      <c r="J93" s="217"/>
      <c r="K93" s="217"/>
      <c r="L93" s="217"/>
      <c r="M93" s="123">
        <f t="shared" si="8"/>
        <v>15371</v>
      </c>
    </row>
    <row r="94" spans="1:13" ht="13.5">
      <c r="A94" s="125">
        <f t="shared" si="9"/>
        <v>15774</v>
      </c>
      <c r="B94" s="210" t="str">
        <f t="shared" si="6"/>
        <v>※****※****※****※****</v>
      </c>
      <c r="C94" s="210"/>
      <c r="D94" s="210"/>
      <c r="E94" s="211"/>
      <c r="F94" s="129">
        <v>193</v>
      </c>
      <c r="G94" s="119">
        <v>22</v>
      </c>
      <c r="H94" s="131">
        <v>198</v>
      </c>
      <c r="I94" s="222" t="str">
        <f t="shared" si="7"/>
        <v>****※****※****※****※</v>
      </c>
      <c r="J94" s="217"/>
      <c r="K94" s="217"/>
      <c r="L94" s="217"/>
      <c r="M94" s="123">
        <f t="shared" si="8"/>
        <v>15569</v>
      </c>
    </row>
    <row r="95" spans="1:13" ht="13.5">
      <c r="A95" s="125">
        <f t="shared" si="9"/>
        <v>15982</v>
      </c>
      <c r="B95" s="210" t="str">
        <f t="shared" si="6"/>
        <v>*※****※****※****※****</v>
      </c>
      <c r="C95" s="210"/>
      <c r="D95" s="210"/>
      <c r="E95" s="211"/>
      <c r="F95" s="129">
        <v>208</v>
      </c>
      <c r="G95" s="119">
        <v>21</v>
      </c>
      <c r="H95" s="131">
        <v>192</v>
      </c>
      <c r="I95" s="222" t="str">
        <f t="shared" si="7"/>
        <v>****※****※****※****※</v>
      </c>
      <c r="J95" s="217"/>
      <c r="K95" s="217"/>
      <c r="L95" s="217"/>
      <c r="M95" s="123">
        <f t="shared" si="8"/>
        <v>15761</v>
      </c>
    </row>
    <row r="96" spans="1:13" ht="13.5">
      <c r="A96" s="124">
        <f t="shared" si="9"/>
        <v>16191</v>
      </c>
      <c r="B96" s="212" t="str">
        <f t="shared" si="6"/>
        <v>*※****※****※****※****</v>
      </c>
      <c r="C96" s="212"/>
      <c r="D96" s="212"/>
      <c r="E96" s="213"/>
      <c r="F96" s="130">
        <v>209</v>
      </c>
      <c r="G96" s="122">
        <v>20</v>
      </c>
      <c r="H96" s="132">
        <v>201</v>
      </c>
      <c r="I96" s="218" t="str">
        <f t="shared" si="7"/>
        <v>****※****※****※****※*</v>
      </c>
      <c r="J96" s="219"/>
      <c r="K96" s="219"/>
      <c r="L96" s="219"/>
      <c r="M96" s="124">
        <f t="shared" si="8"/>
        <v>15962</v>
      </c>
    </row>
    <row r="97" spans="1:13" ht="13.5">
      <c r="A97" s="125">
        <f t="shared" si="9"/>
        <v>16389</v>
      </c>
      <c r="B97" s="210" t="str">
        <f t="shared" si="6"/>
        <v>※****※****※****※****</v>
      </c>
      <c r="C97" s="210"/>
      <c r="D97" s="210"/>
      <c r="E97" s="211"/>
      <c r="F97" s="129">
        <v>198</v>
      </c>
      <c r="G97" s="119">
        <v>19</v>
      </c>
      <c r="H97" s="131">
        <v>227</v>
      </c>
      <c r="I97" s="220" t="str">
        <f t="shared" si="7"/>
        <v>****※****※****※****※***</v>
      </c>
      <c r="J97" s="221"/>
      <c r="K97" s="221"/>
      <c r="L97" s="221"/>
      <c r="M97" s="126">
        <f t="shared" si="8"/>
        <v>16189</v>
      </c>
    </row>
    <row r="98" spans="1:13" ht="13.5">
      <c r="A98" s="125">
        <f t="shared" si="9"/>
        <v>16657</v>
      </c>
      <c r="B98" s="210" t="str">
        <f t="shared" si="6"/>
        <v>**※****※****※****※****※****</v>
      </c>
      <c r="C98" s="210"/>
      <c r="D98" s="210"/>
      <c r="E98" s="211"/>
      <c r="F98" s="129">
        <v>268</v>
      </c>
      <c r="G98" s="119">
        <v>18</v>
      </c>
      <c r="H98" s="131">
        <v>162</v>
      </c>
      <c r="I98" s="222" t="str">
        <f t="shared" si="7"/>
        <v>****※****※****※**</v>
      </c>
      <c r="J98" s="217"/>
      <c r="K98" s="217"/>
      <c r="L98" s="217"/>
      <c r="M98" s="123">
        <f t="shared" si="8"/>
        <v>16351</v>
      </c>
    </row>
    <row r="99" spans="1:13" ht="13.5">
      <c r="A99" s="125">
        <f t="shared" si="9"/>
        <v>16874</v>
      </c>
      <c r="B99" s="210" t="str">
        <f t="shared" si="6"/>
        <v>**※****※****※****※****</v>
      </c>
      <c r="C99" s="210"/>
      <c r="D99" s="210"/>
      <c r="E99" s="211"/>
      <c r="F99" s="129">
        <v>217</v>
      </c>
      <c r="G99" s="119">
        <v>17</v>
      </c>
      <c r="H99" s="131">
        <v>201</v>
      </c>
      <c r="I99" s="222" t="str">
        <f t="shared" si="7"/>
        <v>****※****※****※****※*</v>
      </c>
      <c r="J99" s="217"/>
      <c r="K99" s="217"/>
      <c r="L99" s="217"/>
      <c r="M99" s="123">
        <f t="shared" si="8"/>
        <v>16552</v>
      </c>
    </row>
    <row r="100" spans="1:13" ht="13.5">
      <c r="A100" s="125">
        <f t="shared" si="9"/>
        <v>17097</v>
      </c>
      <c r="B100" s="210" t="str">
        <f t="shared" si="6"/>
        <v>***※****※****※****※****</v>
      </c>
      <c r="C100" s="210"/>
      <c r="D100" s="210"/>
      <c r="E100" s="211"/>
      <c r="F100" s="129">
        <v>223</v>
      </c>
      <c r="G100" s="119">
        <v>16</v>
      </c>
      <c r="H100" s="131">
        <v>187</v>
      </c>
      <c r="I100" s="222" t="str">
        <f t="shared" si="7"/>
        <v>****※****※****※****</v>
      </c>
      <c r="J100" s="217"/>
      <c r="K100" s="217"/>
      <c r="L100" s="217"/>
      <c r="M100" s="123">
        <f t="shared" si="8"/>
        <v>16739</v>
      </c>
    </row>
    <row r="101" spans="1:13" ht="13.5">
      <c r="A101" s="124">
        <f t="shared" si="9"/>
        <v>17338</v>
      </c>
      <c r="B101" s="212" t="str">
        <f t="shared" si="6"/>
        <v>※****※****※****※****※****</v>
      </c>
      <c r="C101" s="212"/>
      <c r="D101" s="212"/>
      <c r="E101" s="213"/>
      <c r="F101" s="130">
        <v>241</v>
      </c>
      <c r="G101" s="122">
        <v>15</v>
      </c>
      <c r="H101" s="132">
        <v>217</v>
      </c>
      <c r="I101" s="218" t="str">
        <f t="shared" si="7"/>
        <v>****※****※****※****※**</v>
      </c>
      <c r="J101" s="219"/>
      <c r="K101" s="219"/>
      <c r="L101" s="219"/>
      <c r="M101" s="124">
        <f t="shared" si="8"/>
        <v>16956</v>
      </c>
    </row>
    <row r="102" spans="1:13" ht="13.5">
      <c r="A102" s="125">
        <f t="shared" si="9"/>
        <v>17568</v>
      </c>
      <c r="B102" s="210" t="str">
        <f t="shared" si="6"/>
        <v>****※****※****※****※****</v>
      </c>
      <c r="C102" s="210"/>
      <c r="D102" s="210"/>
      <c r="E102" s="211"/>
      <c r="F102" s="129">
        <v>230</v>
      </c>
      <c r="G102" s="119">
        <v>14</v>
      </c>
      <c r="H102" s="131">
        <v>217</v>
      </c>
      <c r="I102" s="220" t="str">
        <f t="shared" si="7"/>
        <v>****※****※****※****※**</v>
      </c>
      <c r="J102" s="221"/>
      <c r="K102" s="221"/>
      <c r="L102" s="221"/>
      <c r="M102" s="126">
        <f t="shared" si="8"/>
        <v>17173</v>
      </c>
    </row>
    <row r="103" spans="1:13" ht="13.5">
      <c r="A103" s="125">
        <f t="shared" si="9"/>
        <v>17786</v>
      </c>
      <c r="B103" s="210" t="str">
        <f>IF(F103=0,"",(LOOKUP(F103,男)))</f>
        <v>**※****※****※****※****</v>
      </c>
      <c r="C103" s="210"/>
      <c r="D103" s="210"/>
      <c r="E103" s="211"/>
      <c r="F103" s="129">
        <v>218</v>
      </c>
      <c r="G103" s="119">
        <v>13</v>
      </c>
      <c r="H103" s="131">
        <v>233</v>
      </c>
      <c r="I103" s="222" t="str">
        <f t="shared" si="7"/>
        <v>****※****※****※****※****</v>
      </c>
      <c r="J103" s="217"/>
      <c r="K103" s="217"/>
      <c r="L103" s="217"/>
      <c r="M103" s="123">
        <f t="shared" si="8"/>
        <v>17406</v>
      </c>
    </row>
    <row r="104" spans="1:13" ht="13.5">
      <c r="A104" s="125">
        <f t="shared" si="9"/>
        <v>18003</v>
      </c>
      <c r="B104" s="210" t="str">
        <f t="shared" si="6"/>
        <v>**※****※****※****※****</v>
      </c>
      <c r="C104" s="210"/>
      <c r="D104" s="210"/>
      <c r="E104" s="211"/>
      <c r="F104" s="129">
        <v>217</v>
      </c>
      <c r="G104" s="119">
        <v>12</v>
      </c>
      <c r="H104" s="131">
        <v>222</v>
      </c>
      <c r="I104" s="222" t="str">
        <f t="shared" si="7"/>
        <v>****※****※****※****※***</v>
      </c>
      <c r="J104" s="217"/>
      <c r="K104" s="217"/>
      <c r="L104" s="217"/>
      <c r="M104" s="123">
        <f t="shared" si="8"/>
        <v>17628</v>
      </c>
    </row>
    <row r="105" spans="1:13" ht="13.5">
      <c r="A105" s="125">
        <f t="shared" si="9"/>
        <v>18222</v>
      </c>
      <c r="B105" s="210" t="str">
        <f t="shared" si="6"/>
        <v>**※****※****※****※****</v>
      </c>
      <c r="C105" s="210"/>
      <c r="D105" s="210"/>
      <c r="E105" s="211"/>
      <c r="F105" s="129">
        <v>219</v>
      </c>
      <c r="G105" s="119">
        <v>11</v>
      </c>
      <c r="H105" s="131">
        <v>235</v>
      </c>
      <c r="I105" s="222" t="str">
        <f t="shared" si="7"/>
        <v>****※****※****※****※****</v>
      </c>
      <c r="J105" s="217"/>
      <c r="K105" s="217"/>
      <c r="L105" s="217"/>
      <c r="M105" s="123">
        <f t="shared" si="8"/>
        <v>17863</v>
      </c>
    </row>
    <row r="106" spans="1:13" ht="13.5">
      <c r="A106" s="124">
        <f t="shared" si="9"/>
        <v>18464</v>
      </c>
      <c r="B106" s="212" t="str">
        <f t="shared" si="6"/>
        <v>※****※****※****※****※****</v>
      </c>
      <c r="C106" s="212"/>
      <c r="D106" s="212"/>
      <c r="E106" s="213"/>
      <c r="F106" s="130">
        <v>242</v>
      </c>
      <c r="G106" s="122">
        <v>10</v>
      </c>
      <c r="H106" s="132">
        <v>226</v>
      </c>
      <c r="I106" s="218" t="str">
        <f t="shared" si="7"/>
        <v>****※****※****※****※***</v>
      </c>
      <c r="J106" s="219"/>
      <c r="K106" s="219"/>
      <c r="L106" s="219"/>
      <c r="M106" s="124">
        <f t="shared" si="8"/>
        <v>18089</v>
      </c>
    </row>
    <row r="107" spans="1:13" ht="13.5">
      <c r="A107" s="125">
        <f t="shared" si="9"/>
        <v>18726</v>
      </c>
      <c r="B107" s="210" t="str">
        <f t="shared" si="6"/>
        <v>**※****※****※****※****※****</v>
      </c>
      <c r="C107" s="210"/>
      <c r="D107" s="210"/>
      <c r="E107" s="211"/>
      <c r="F107" s="129">
        <v>262</v>
      </c>
      <c r="G107" s="119">
        <v>9</v>
      </c>
      <c r="H107" s="131">
        <v>218</v>
      </c>
      <c r="I107" s="220" t="str">
        <f t="shared" si="7"/>
        <v>****※****※****※****※**</v>
      </c>
      <c r="J107" s="221"/>
      <c r="K107" s="221"/>
      <c r="L107" s="221"/>
      <c r="M107" s="126">
        <f t="shared" si="8"/>
        <v>18307</v>
      </c>
    </row>
    <row r="108" spans="1:13" ht="13.5">
      <c r="A108" s="125">
        <f t="shared" si="9"/>
        <v>18958</v>
      </c>
      <c r="B108" s="210" t="str">
        <f aca="true" t="shared" si="10" ref="B108:B116">IF(F108=0,"",(LOOKUP(F108,男)))</f>
        <v>****※****※****※****※****</v>
      </c>
      <c r="C108" s="210"/>
      <c r="D108" s="210"/>
      <c r="E108" s="211"/>
      <c r="F108" s="129">
        <v>232</v>
      </c>
      <c r="G108" s="119">
        <v>8</v>
      </c>
      <c r="H108" s="131">
        <v>215</v>
      </c>
      <c r="I108" s="222" t="str">
        <f aca="true" t="shared" si="11" ref="I108:I116">IF(H108=0,"",(LOOKUP(H108,女)))</f>
        <v>****※****※****※****※**</v>
      </c>
      <c r="J108" s="217"/>
      <c r="K108" s="217"/>
      <c r="L108" s="217"/>
      <c r="M108" s="123">
        <f t="shared" si="8"/>
        <v>18522</v>
      </c>
    </row>
    <row r="109" spans="1:13" ht="13.5">
      <c r="A109" s="125">
        <f t="shared" si="9"/>
        <v>19235</v>
      </c>
      <c r="B109" s="210" t="str">
        <f t="shared" si="10"/>
        <v>***※****※****※****※****※****</v>
      </c>
      <c r="C109" s="210"/>
      <c r="D109" s="210"/>
      <c r="E109" s="211"/>
      <c r="F109" s="129">
        <v>277</v>
      </c>
      <c r="G109" s="119">
        <v>7</v>
      </c>
      <c r="H109" s="131">
        <v>249</v>
      </c>
      <c r="I109" s="222" t="str">
        <f t="shared" si="11"/>
        <v>****※****※****※****※****※</v>
      </c>
      <c r="J109" s="217"/>
      <c r="K109" s="217"/>
      <c r="L109" s="217"/>
      <c r="M109" s="123">
        <f t="shared" si="8"/>
        <v>18771</v>
      </c>
    </row>
    <row r="110" spans="1:13" ht="13.5">
      <c r="A110" s="125">
        <f t="shared" si="9"/>
        <v>19497</v>
      </c>
      <c r="B110" s="210" t="str">
        <f t="shared" si="10"/>
        <v>**※****※****※****※****※****</v>
      </c>
      <c r="C110" s="210"/>
      <c r="D110" s="210"/>
      <c r="E110" s="211"/>
      <c r="F110" s="129">
        <v>262</v>
      </c>
      <c r="G110" s="119">
        <v>6</v>
      </c>
      <c r="H110" s="131">
        <v>252</v>
      </c>
      <c r="I110" s="222" t="str">
        <f t="shared" si="11"/>
        <v>****※****※****※****※****※*</v>
      </c>
      <c r="J110" s="217"/>
      <c r="K110" s="217"/>
      <c r="L110" s="217"/>
      <c r="M110" s="123">
        <f t="shared" si="8"/>
        <v>19023</v>
      </c>
    </row>
    <row r="111" spans="1:13" ht="13.5">
      <c r="A111" s="124">
        <f t="shared" si="9"/>
        <v>19731</v>
      </c>
      <c r="B111" s="212" t="str">
        <f t="shared" si="10"/>
        <v>****※****※****※****※****</v>
      </c>
      <c r="C111" s="212"/>
      <c r="D111" s="212"/>
      <c r="E111" s="213"/>
      <c r="F111" s="130">
        <v>234</v>
      </c>
      <c r="G111" s="122">
        <v>5</v>
      </c>
      <c r="H111" s="132">
        <v>245</v>
      </c>
      <c r="I111" s="218" t="str">
        <f t="shared" si="11"/>
        <v>****※****※****※****※****※</v>
      </c>
      <c r="J111" s="219"/>
      <c r="K111" s="219"/>
      <c r="L111" s="219"/>
      <c r="M111" s="124">
        <f t="shared" si="8"/>
        <v>19268</v>
      </c>
    </row>
    <row r="112" spans="1:13" ht="13.5">
      <c r="A112" s="125">
        <f t="shared" si="9"/>
        <v>19994</v>
      </c>
      <c r="B112" s="210" t="str">
        <f t="shared" si="10"/>
        <v>**※****※****※****※****※****</v>
      </c>
      <c r="C112" s="210"/>
      <c r="D112" s="210"/>
      <c r="E112" s="211"/>
      <c r="F112" s="129">
        <v>263</v>
      </c>
      <c r="G112" s="119">
        <v>4</v>
      </c>
      <c r="H112" s="131">
        <v>218</v>
      </c>
      <c r="I112" s="220" t="str">
        <f t="shared" si="11"/>
        <v>****※****※****※****※**</v>
      </c>
      <c r="J112" s="221"/>
      <c r="K112" s="221"/>
      <c r="L112" s="221"/>
      <c r="M112" s="126">
        <f t="shared" si="8"/>
        <v>19486</v>
      </c>
    </row>
    <row r="113" spans="1:13" ht="13.5">
      <c r="A113" s="125">
        <f t="shared" si="9"/>
        <v>20217</v>
      </c>
      <c r="B113" s="210" t="str">
        <f t="shared" si="10"/>
        <v>***※****※****※****※****</v>
      </c>
      <c r="C113" s="210"/>
      <c r="D113" s="210"/>
      <c r="E113" s="211"/>
      <c r="F113" s="129">
        <v>223</v>
      </c>
      <c r="G113" s="119">
        <v>3</v>
      </c>
      <c r="H113" s="131">
        <v>221</v>
      </c>
      <c r="I113" s="222" t="str">
        <f t="shared" si="11"/>
        <v>****※****※****※****※***</v>
      </c>
      <c r="J113" s="217"/>
      <c r="K113" s="217"/>
      <c r="L113" s="217"/>
      <c r="M113" s="123">
        <f t="shared" si="8"/>
        <v>19707</v>
      </c>
    </row>
    <row r="114" spans="1:13" ht="13.5">
      <c r="A114" s="125">
        <f t="shared" si="9"/>
        <v>20446</v>
      </c>
      <c r="B114" s="210" t="str">
        <f t="shared" si="10"/>
        <v>***※****※****※****※****</v>
      </c>
      <c r="C114" s="210"/>
      <c r="D114" s="210"/>
      <c r="E114" s="211"/>
      <c r="F114" s="129">
        <v>229</v>
      </c>
      <c r="G114" s="119">
        <v>2</v>
      </c>
      <c r="H114" s="131">
        <v>255</v>
      </c>
      <c r="I114" s="222" t="str">
        <f t="shared" si="11"/>
        <v>****※****※****※****※****※*</v>
      </c>
      <c r="J114" s="217"/>
      <c r="K114" s="217"/>
      <c r="L114" s="217"/>
      <c r="M114" s="123">
        <f t="shared" si="8"/>
        <v>19962</v>
      </c>
    </row>
    <row r="115" spans="1:13" ht="13.5">
      <c r="A115" s="125">
        <f t="shared" si="9"/>
        <v>20690</v>
      </c>
      <c r="B115" s="210" t="str">
        <f t="shared" si="10"/>
        <v>※****※****※****※****※****</v>
      </c>
      <c r="C115" s="210"/>
      <c r="D115" s="210"/>
      <c r="E115" s="211"/>
      <c r="F115" s="129">
        <v>244</v>
      </c>
      <c r="G115" s="119">
        <v>1</v>
      </c>
      <c r="H115" s="131">
        <v>206</v>
      </c>
      <c r="I115" s="222" t="str">
        <f t="shared" si="11"/>
        <v>****※****※****※****※*</v>
      </c>
      <c r="J115" s="217"/>
      <c r="K115" s="217"/>
      <c r="L115" s="217"/>
      <c r="M115" s="123">
        <f t="shared" si="8"/>
        <v>20168</v>
      </c>
    </row>
    <row r="116" spans="1:13" ht="13.5">
      <c r="A116" s="124">
        <f t="shared" si="9"/>
        <v>20918</v>
      </c>
      <c r="B116" s="212" t="str">
        <f t="shared" si="10"/>
        <v>***※****※****※****※****</v>
      </c>
      <c r="C116" s="212"/>
      <c r="D116" s="212"/>
      <c r="E116" s="213"/>
      <c r="F116" s="129">
        <v>228</v>
      </c>
      <c r="G116" s="119">
        <v>0</v>
      </c>
      <c r="H116" s="131">
        <v>210</v>
      </c>
      <c r="I116" s="218" t="str">
        <f t="shared" si="11"/>
        <v>****※****※****※****※**</v>
      </c>
      <c r="J116" s="219"/>
      <c r="K116" s="219"/>
      <c r="L116" s="219"/>
      <c r="M116" s="124">
        <f t="shared" si="8"/>
        <v>20378</v>
      </c>
    </row>
    <row r="117" spans="1:13" ht="13.5">
      <c r="A117" s="34" t="s">
        <v>20</v>
      </c>
      <c r="B117" s="214" t="s">
        <v>65</v>
      </c>
      <c r="C117" s="214"/>
      <c r="D117" s="214"/>
      <c r="E117" s="215"/>
      <c r="F117" s="118" t="s">
        <v>169</v>
      </c>
      <c r="G117" s="119" t="s">
        <v>23</v>
      </c>
      <c r="H117" s="120" t="s">
        <v>269</v>
      </c>
      <c r="I117" s="214" t="s">
        <v>95</v>
      </c>
      <c r="J117" s="214"/>
      <c r="K117" s="214"/>
      <c r="L117" s="216"/>
      <c r="M117" s="34" t="s">
        <v>22</v>
      </c>
    </row>
  </sheetData>
  <sheetProtection/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98:E98"/>
    <mergeCell ref="B99:E99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100:E100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0.25" right="0.25" top="0.75" bottom="0.75" header="0.3" footer="0.3"/>
  <pageSetup fitToWidth="0" fitToHeight="1" horizontalDpi="600" verticalDpi="600" orientation="portrait" paperSize="8" scale="74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A1">
      <pane ySplit="11" topLeftCell="A114" activePane="bottomLeft" state="frozen"/>
      <selection pane="topLeft" activeCell="A1" sqref="A1"/>
      <selection pane="bottomLeft" activeCell="H118" sqref="H118"/>
    </sheetView>
  </sheetViews>
  <sheetFormatPr defaultColWidth="8.796875" defaultRowHeight="14.25"/>
  <cols>
    <col min="1" max="1" width="9.09765625" style="34" customWidth="1"/>
    <col min="2" max="2" width="20.5" style="34" customWidth="1"/>
    <col min="3" max="5" width="9" style="34" customWidth="1"/>
    <col min="6" max="6" width="9" style="10" customWidth="1"/>
    <col min="7" max="7" width="5" style="34" bestFit="1" customWidth="1"/>
    <col min="8" max="8" width="9" style="10" customWidth="1"/>
    <col min="9" max="9" width="20.69921875" style="34" customWidth="1"/>
    <col min="10" max="15" width="9" style="34" customWidth="1"/>
    <col min="16" max="16" width="4.09765625" style="34" hidden="1" customWidth="1"/>
    <col min="17" max="17" width="47.59765625" style="34" hidden="1" customWidth="1"/>
    <col min="18" max="18" width="9" style="34" customWidth="1"/>
    <col min="19" max="19" width="4.09765625" style="34" hidden="1" customWidth="1"/>
    <col min="20" max="20" width="47.59765625" style="34" hidden="1" customWidth="1"/>
    <col min="21" max="16384" width="9" style="34" customWidth="1"/>
  </cols>
  <sheetData>
    <row r="1" ht="13.5">
      <c r="A1" s="87" t="s">
        <v>150</v>
      </c>
    </row>
    <row r="4" ht="14.25" thickBot="1"/>
    <row r="5" spans="2:9" ht="14.25" thickBot="1">
      <c r="B5" s="16" t="s">
        <v>159</v>
      </c>
      <c r="C5" s="17" t="s">
        <v>160</v>
      </c>
      <c r="D5" s="17" t="s">
        <v>161</v>
      </c>
      <c r="E5" s="17" t="s">
        <v>162</v>
      </c>
      <c r="F5" s="18" t="s">
        <v>163</v>
      </c>
      <c r="I5" s="127">
        <v>43374</v>
      </c>
    </row>
    <row r="6" spans="2:6" ht="13.5">
      <c r="B6" s="19" t="s">
        <v>164</v>
      </c>
      <c r="C6" s="20">
        <v>21210</v>
      </c>
      <c r="D6" s="20">
        <v>20586</v>
      </c>
      <c r="E6" s="20">
        <f>C6+D6</f>
        <v>41796</v>
      </c>
      <c r="F6" s="21">
        <f>E6/E6</f>
        <v>1</v>
      </c>
    </row>
    <row r="7" spans="2:6" ht="13.5">
      <c r="B7" s="22" t="s">
        <v>165</v>
      </c>
      <c r="C7" s="128">
        <v>596</v>
      </c>
      <c r="D7" s="128">
        <v>546</v>
      </c>
      <c r="E7" s="128">
        <f>C7+D7</f>
        <v>1142</v>
      </c>
      <c r="F7" s="23">
        <f>E7/E6</f>
        <v>0.027323188821896834</v>
      </c>
    </row>
    <row r="8" spans="2:6" ht="13.5">
      <c r="B8" s="22" t="s">
        <v>166</v>
      </c>
      <c r="C8" s="24">
        <v>4032</v>
      </c>
      <c r="D8" s="24">
        <v>4750</v>
      </c>
      <c r="E8" s="24">
        <f>C8+D8</f>
        <v>8782</v>
      </c>
      <c r="F8" s="23">
        <f>E8/E6</f>
        <v>0.21011580055507703</v>
      </c>
    </row>
    <row r="9" spans="2:6" ht="14.25" thickBot="1">
      <c r="B9" s="25" t="s">
        <v>167</v>
      </c>
      <c r="C9" s="26">
        <v>1664</v>
      </c>
      <c r="D9" s="26">
        <v>2333</v>
      </c>
      <c r="E9" s="26">
        <f>C9+D9</f>
        <v>3997</v>
      </c>
      <c r="F9" s="27">
        <f>E9/E6</f>
        <v>0.09563116087663891</v>
      </c>
    </row>
    <row r="10" ht="14.25" thickBot="1"/>
    <row r="11" spans="1:20" ht="13.5">
      <c r="A11" s="133" t="s">
        <v>153</v>
      </c>
      <c r="B11" s="214" t="s">
        <v>65</v>
      </c>
      <c r="C11" s="214"/>
      <c r="D11" s="214"/>
      <c r="E11" s="215"/>
      <c r="F11" s="118" t="s">
        <v>169</v>
      </c>
      <c r="G11" s="119" t="s">
        <v>170</v>
      </c>
      <c r="H11" s="120" t="s">
        <v>171</v>
      </c>
      <c r="I11" s="214" t="s">
        <v>172</v>
      </c>
      <c r="J11" s="214"/>
      <c r="K11" s="214"/>
      <c r="L11" s="216"/>
      <c r="M11" s="33" t="s">
        <v>173</v>
      </c>
      <c r="P11" s="86" t="s">
        <v>107</v>
      </c>
      <c r="Q11" s="7" t="s">
        <v>174</v>
      </c>
      <c r="R11" s="1"/>
      <c r="S11" s="86" t="s">
        <v>108</v>
      </c>
      <c r="T11" s="7" t="s">
        <v>174</v>
      </c>
    </row>
    <row r="12" spans="1:20" ht="13.5">
      <c r="A12" s="123">
        <f>F12</f>
        <v>0</v>
      </c>
      <c r="B12" s="210">
        <f>IF(F12=0,"",(LOOKUP(F12,男)))</f>
      </c>
      <c r="C12" s="210"/>
      <c r="D12" s="210"/>
      <c r="E12" s="211"/>
      <c r="F12" s="129">
        <v>0</v>
      </c>
      <c r="G12" s="119">
        <v>104</v>
      </c>
      <c r="H12" s="131">
        <v>3</v>
      </c>
      <c r="I12" s="217" t="str">
        <f aca="true" t="shared" si="0" ref="I12:I43">IF(H12=0,"",(LOOKUP(H12,女)))</f>
        <v>*</v>
      </c>
      <c r="J12" s="217"/>
      <c r="K12" s="217"/>
      <c r="L12" s="217"/>
      <c r="M12" s="123">
        <f>H12</f>
        <v>3</v>
      </c>
      <c r="P12" s="121">
        <v>0</v>
      </c>
      <c r="Q12" s="5" t="s">
        <v>175</v>
      </c>
      <c r="R12" s="4"/>
      <c r="S12" s="121">
        <v>0</v>
      </c>
      <c r="T12" s="8" t="s">
        <v>175</v>
      </c>
    </row>
    <row r="13" spans="1:20" ht="13.5">
      <c r="A13" s="123">
        <f aca="true" t="shared" si="1" ref="A13:A44">A12+F13</f>
        <v>0</v>
      </c>
      <c r="B13" s="210">
        <f aca="true" t="shared" si="2" ref="B13:B43">IF(F13=0,"",(LOOKUP(F13,男)))</f>
      </c>
      <c r="C13" s="210"/>
      <c r="D13" s="210"/>
      <c r="E13" s="211"/>
      <c r="F13" s="129">
        <v>0</v>
      </c>
      <c r="G13" s="119">
        <v>103</v>
      </c>
      <c r="H13" s="131">
        <v>0</v>
      </c>
      <c r="I13" s="217">
        <f t="shared" si="0"/>
      </c>
      <c r="J13" s="217"/>
      <c r="K13" s="217"/>
      <c r="L13" s="217"/>
      <c r="M13" s="123">
        <f aca="true" t="shared" si="3" ref="M13:M44">M12+H13</f>
        <v>3</v>
      </c>
      <c r="P13" s="121">
        <v>10</v>
      </c>
      <c r="Q13" s="5" t="s">
        <v>176</v>
      </c>
      <c r="R13" s="4"/>
      <c r="S13" s="121">
        <v>10</v>
      </c>
      <c r="T13" s="8" t="s">
        <v>176</v>
      </c>
    </row>
    <row r="14" spans="1:20" ht="13.5">
      <c r="A14" s="123">
        <f t="shared" si="1"/>
        <v>1</v>
      </c>
      <c r="B14" s="210" t="str">
        <f t="shared" si="2"/>
        <v>*</v>
      </c>
      <c r="C14" s="210"/>
      <c r="D14" s="210"/>
      <c r="E14" s="211"/>
      <c r="F14" s="129">
        <v>1</v>
      </c>
      <c r="G14" s="119">
        <v>102</v>
      </c>
      <c r="H14" s="131">
        <v>2</v>
      </c>
      <c r="I14" s="217" t="str">
        <f t="shared" si="0"/>
        <v>*</v>
      </c>
      <c r="J14" s="217"/>
      <c r="K14" s="217"/>
      <c r="L14" s="217"/>
      <c r="M14" s="123">
        <f t="shared" si="3"/>
        <v>5</v>
      </c>
      <c r="P14" s="121">
        <v>20</v>
      </c>
      <c r="Q14" s="5" t="s">
        <v>177</v>
      </c>
      <c r="R14" s="4"/>
      <c r="S14" s="121">
        <v>20</v>
      </c>
      <c r="T14" s="8" t="s">
        <v>177</v>
      </c>
    </row>
    <row r="15" spans="1:20" ht="13.5">
      <c r="A15" s="123">
        <f t="shared" si="1"/>
        <v>2</v>
      </c>
      <c r="B15" s="210" t="str">
        <f t="shared" si="2"/>
        <v>*</v>
      </c>
      <c r="C15" s="210"/>
      <c r="D15" s="210"/>
      <c r="E15" s="211"/>
      <c r="F15" s="129">
        <v>1</v>
      </c>
      <c r="G15" s="119">
        <v>101</v>
      </c>
      <c r="H15" s="131">
        <v>3</v>
      </c>
      <c r="I15" s="217" t="str">
        <f t="shared" si="0"/>
        <v>*</v>
      </c>
      <c r="J15" s="217"/>
      <c r="K15" s="217"/>
      <c r="L15" s="217"/>
      <c r="M15" s="123">
        <f t="shared" si="3"/>
        <v>8</v>
      </c>
      <c r="P15" s="121">
        <v>30</v>
      </c>
      <c r="Q15" s="5" t="s">
        <v>178</v>
      </c>
      <c r="R15" s="4"/>
      <c r="S15" s="121">
        <v>30</v>
      </c>
      <c r="T15" s="8" t="s">
        <v>178</v>
      </c>
    </row>
    <row r="16" spans="1:20" ht="13.5">
      <c r="A16" s="124">
        <f t="shared" si="1"/>
        <v>3</v>
      </c>
      <c r="B16" s="212" t="str">
        <f t="shared" si="2"/>
        <v>*</v>
      </c>
      <c r="C16" s="212"/>
      <c r="D16" s="212"/>
      <c r="E16" s="213"/>
      <c r="F16" s="130">
        <v>1</v>
      </c>
      <c r="G16" s="122">
        <v>100</v>
      </c>
      <c r="H16" s="132">
        <v>4</v>
      </c>
      <c r="I16" s="218" t="str">
        <f t="shared" si="0"/>
        <v>*</v>
      </c>
      <c r="J16" s="219"/>
      <c r="K16" s="219"/>
      <c r="L16" s="219"/>
      <c r="M16" s="124">
        <f t="shared" si="3"/>
        <v>12</v>
      </c>
      <c r="P16" s="121">
        <v>40</v>
      </c>
      <c r="Q16" s="5" t="s">
        <v>179</v>
      </c>
      <c r="R16" s="4"/>
      <c r="S16" s="121">
        <v>40</v>
      </c>
      <c r="T16" s="8" t="s">
        <v>180</v>
      </c>
    </row>
    <row r="17" spans="1:20" ht="13.5">
      <c r="A17" s="125">
        <f t="shared" si="1"/>
        <v>4</v>
      </c>
      <c r="B17" s="210" t="str">
        <f t="shared" si="2"/>
        <v>*</v>
      </c>
      <c r="C17" s="210"/>
      <c r="D17" s="210"/>
      <c r="E17" s="211"/>
      <c r="F17" s="129">
        <v>1</v>
      </c>
      <c r="G17" s="119">
        <v>99</v>
      </c>
      <c r="H17" s="131">
        <v>9</v>
      </c>
      <c r="I17" s="220" t="str">
        <f t="shared" si="0"/>
        <v>*</v>
      </c>
      <c r="J17" s="221"/>
      <c r="K17" s="221"/>
      <c r="L17" s="221"/>
      <c r="M17" s="123">
        <f t="shared" si="3"/>
        <v>21</v>
      </c>
      <c r="P17" s="121">
        <v>50</v>
      </c>
      <c r="Q17" s="5" t="s">
        <v>181</v>
      </c>
      <c r="R17" s="4"/>
      <c r="S17" s="121">
        <v>50</v>
      </c>
      <c r="T17" s="8" t="s">
        <v>182</v>
      </c>
    </row>
    <row r="18" spans="1:20" ht="13.5">
      <c r="A18" s="125">
        <f t="shared" si="1"/>
        <v>5</v>
      </c>
      <c r="B18" s="210" t="str">
        <f t="shared" si="2"/>
        <v>*</v>
      </c>
      <c r="C18" s="210"/>
      <c r="D18" s="210"/>
      <c r="E18" s="211"/>
      <c r="F18" s="129">
        <v>1</v>
      </c>
      <c r="G18" s="119">
        <v>98</v>
      </c>
      <c r="H18" s="131">
        <v>11</v>
      </c>
      <c r="I18" s="222" t="str">
        <f t="shared" si="0"/>
        <v>**</v>
      </c>
      <c r="J18" s="217"/>
      <c r="K18" s="217"/>
      <c r="L18" s="217"/>
      <c r="M18" s="123">
        <f t="shared" si="3"/>
        <v>32</v>
      </c>
      <c r="P18" s="121">
        <v>60</v>
      </c>
      <c r="Q18" s="5" t="s">
        <v>183</v>
      </c>
      <c r="R18" s="4"/>
      <c r="S18" s="121">
        <v>60</v>
      </c>
      <c r="T18" s="8" t="s">
        <v>184</v>
      </c>
    </row>
    <row r="19" spans="1:20" ht="13.5">
      <c r="A19" s="125">
        <f t="shared" si="1"/>
        <v>7</v>
      </c>
      <c r="B19" s="210" t="str">
        <f t="shared" si="2"/>
        <v>*</v>
      </c>
      <c r="C19" s="210"/>
      <c r="D19" s="210"/>
      <c r="E19" s="211"/>
      <c r="F19" s="129">
        <v>2</v>
      </c>
      <c r="G19" s="119">
        <v>97</v>
      </c>
      <c r="H19" s="131">
        <v>17</v>
      </c>
      <c r="I19" s="222" t="str">
        <f t="shared" si="0"/>
        <v>**</v>
      </c>
      <c r="J19" s="217"/>
      <c r="K19" s="217"/>
      <c r="L19" s="217"/>
      <c r="M19" s="123">
        <f t="shared" si="3"/>
        <v>49</v>
      </c>
      <c r="P19" s="121">
        <v>70</v>
      </c>
      <c r="Q19" s="5" t="s">
        <v>185</v>
      </c>
      <c r="R19" s="4"/>
      <c r="S19" s="121">
        <v>70</v>
      </c>
      <c r="T19" s="8" t="s">
        <v>186</v>
      </c>
    </row>
    <row r="20" spans="1:20" ht="13.5">
      <c r="A20" s="125">
        <f t="shared" si="1"/>
        <v>13</v>
      </c>
      <c r="B20" s="210" t="str">
        <f t="shared" si="2"/>
        <v>*</v>
      </c>
      <c r="C20" s="210"/>
      <c r="D20" s="210"/>
      <c r="E20" s="211"/>
      <c r="F20" s="129">
        <v>6</v>
      </c>
      <c r="G20" s="119">
        <v>96</v>
      </c>
      <c r="H20" s="131">
        <v>6</v>
      </c>
      <c r="I20" s="222" t="str">
        <f t="shared" si="0"/>
        <v>*</v>
      </c>
      <c r="J20" s="217"/>
      <c r="K20" s="217"/>
      <c r="L20" s="217"/>
      <c r="M20" s="123">
        <f t="shared" si="3"/>
        <v>55</v>
      </c>
      <c r="P20" s="121">
        <v>80</v>
      </c>
      <c r="Q20" s="5" t="s">
        <v>187</v>
      </c>
      <c r="R20" s="4"/>
      <c r="S20" s="121">
        <v>80</v>
      </c>
      <c r="T20" s="8" t="s">
        <v>187</v>
      </c>
    </row>
    <row r="21" spans="1:20" ht="13.5">
      <c r="A21" s="124">
        <f t="shared" si="1"/>
        <v>20</v>
      </c>
      <c r="B21" s="212" t="str">
        <f t="shared" si="2"/>
        <v>*</v>
      </c>
      <c r="C21" s="212"/>
      <c r="D21" s="212"/>
      <c r="E21" s="213"/>
      <c r="F21" s="130">
        <v>7</v>
      </c>
      <c r="G21" s="122">
        <v>95</v>
      </c>
      <c r="H21" s="132">
        <v>32</v>
      </c>
      <c r="I21" s="218" t="str">
        <f t="shared" si="0"/>
        <v>****</v>
      </c>
      <c r="J21" s="219"/>
      <c r="K21" s="219"/>
      <c r="L21" s="219"/>
      <c r="M21" s="124">
        <f t="shared" si="3"/>
        <v>87</v>
      </c>
      <c r="P21" s="121">
        <v>90</v>
      </c>
      <c r="Q21" s="5" t="s">
        <v>188</v>
      </c>
      <c r="R21" s="4"/>
      <c r="S21" s="121">
        <v>90</v>
      </c>
      <c r="T21" s="8" t="s">
        <v>189</v>
      </c>
    </row>
    <row r="22" spans="1:20" ht="13.5">
      <c r="A22" s="125">
        <f t="shared" si="1"/>
        <v>29</v>
      </c>
      <c r="B22" s="210" t="str">
        <f t="shared" si="2"/>
        <v>*</v>
      </c>
      <c r="C22" s="210"/>
      <c r="D22" s="210"/>
      <c r="E22" s="211"/>
      <c r="F22" s="129">
        <v>9</v>
      </c>
      <c r="G22" s="119">
        <v>94</v>
      </c>
      <c r="H22" s="131">
        <v>37</v>
      </c>
      <c r="I22" s="220" t="str">
        <f t="shared" si="0"/>
        <v>****</v>
      </c>
      <c r="J22" s="221"/>
      <c r="K22" s="221"/>
      <c r="L22" s="221"/>
      <c r="M22" s="126">
        <f t="shared" si="3"/>
        <v>124</v>
      </c>
      <c r="P22" s="121">
        <v>100</v>
      </c>
      <c r="Q22" s="5" t="s">
        <v>190</v>
      </c>
      <c r="R22" s="4"/>
      <c r="S22" s="121">
        <v>100</v>
      </c>
      <c r="T22" s="8" t="s">
        <v>191</v>
      </c>
    </row>
    <row r="23" spans="1:20" ht="13.5">
      <c r="A23" s="125">
        <f t="shared" si="1"/>
        <v>48</v>
      </c>
      <c r="B23" s="210" t="str">
        <f t="shared" si="2"/>
        <v>**</v>
      </c>
      <c r="C23" s="210"/>
      <c r="D23" s="210"/>
      <c r="E23" s="211"/>
      <c r="F23" s="129">
        <v>19</v>
      </c>
      <c r="G23" s="119">
        <v>93</v>
      </c>
      <c r="H23" s="131">
        <v>38</v>
      </c>
      <c r="I23" s="222" t="str">
        <f t="shared" si="0"/>
        <v>****</v>
      </c>
      <c r="J23" s="217"/>
      <c r="K23" s="217"/>
      <c r="L23" s="217"/>
      <c r="M23" s="123">
        <f t="shared" si="3"/>
        <v>162</v>
      </c>
      <c r="P23" s="121">
        <v>110</v>
      </c>
      <c r="Q23" s="5" t="s">
        <v>192</v>
      </c>
      <c r="R23" s="4"/>
      <c r="S23" s="121">
        <v>110</v>
      </c>
      <c r="T23" s="8" t="s">
        <v>193</v>
      </c>
    </row>
    <row r="24" spans="1:20" ht="13.5">
      <c r="A24" s="125">
        <f t="shared" si="1"/>
        <v>73</v>
      </c>
      <c r="B24" s="210" t="str">
        <f t="shared" si="2"/>
        <v>***</v>
      </c>
      <c r="C24" s="210"/>
      <c r="D24" s="210"/>
      <c r="E24" s="211"/>
      <c r="F24" s="129">
        <v>25</v>
      </c>
      <c r="G24" s="119">
        <v>92</v>
      </c>
      <c r="H24" s="131">
        <v>65</v>
      </c>
      <c r="I24" s="222" t="str">
        <f t="shared" si="0"/>
        <v>****※**</v>
      </c>
      <c r="J24" s="217"/>
      <c r="K24" s="217"/>
      <c r="L24" s="217"/>
      <c r="M24" s="123">
        <f t="shared" si="3"/>
        <v>227</v>
      </c>
      <c r="P24" s="121">
        <v>120</v>
      </c>
      <c r="Q24" s="5" t="s">
        <v>194</v>
      </c>
      <c r="R24" s="4"/>
      <c r="S24" s="121">
        <v>120</v>
      </c>
      <c r="T24" s="8" t="s">
        <v>195</v>
      </c>
    </row>
    <row r="25" spans="1:20" ht="13.5">
      <c r="A25" s="125">
        <f t="shared" si="1"/>
        <v>98</v>
      </c>
      <c r="B25" s="210" t="str">
        <f t="shared" si="2"/>
        <v>***</v>
      </c>
      <c r="C25" s="210"/>
      <c r="D25" s="210"/>
      <c r="E25" s="211"/>
      <c r="F25" s="129">
        <v>25</v>
      </c>
      <c r="G25" s="119">
        <v>91</v>
      </c>
      <c r="H25" s="131">
        <v>61</v>
      </c>
      <c r="I25" s="222" t="str">
        <f t="shared" si="0"/>
        <v>****※**</v>
      </c>
      <c r="J25" s="217"/>
      <c r="K25" s="217"/>
      <c r="L25" s="217"/>
      <c r="M25" s="123">
        <f t="shared" si="3"/>
        <v>288</v>
      </c>
      <c r="P25" s="121">
        <v>130</v>
      </c>
      <c r="Q25" s="5" t="s">
        <v>196</v>
      </c>
      <c r="R25" s="4"/>
      <c r="S25" s="121">
        <v>130</v>
      </c>
      <c r="T25" s="8" t="s">
        <v>196</v>
      </c>
    </row>
    <row r="26" spans="1:20" ht="13.5">
      <c r="A26" s="124">
        <f t="shared" si="1"/>
        <v>132</v>
      </c>
      <c r="B26" s="212" t="str">
        <f t="shared" si="2"/>
        <v>****</v>
      </c>
      <c r="C26" s="212"/>
      <c r="D26" s="212"/>
      <c r="E26" s="213"/>
      <c r="F26" s="130">
        <v>34</v>
      </c>
      <c r="G26" s="122">
        <v>90</v>
      </c>
      <c r="H26" s="132">
        <v>56</v>
      </c>
      <c r="I26" s="218" t="str">
        <f t="shared" si="0"/>
        <v>****※*</v>
      </c>
      <c r="J26" s="219"/>
      <c r="K26" s="219"/>
      <c r="L26" s="219"/>
      <c r="M26" s="124">
        <f t="shared" si="3"/>
        <v>344</v>
      </c>
      <c r="P26" s="121">
        <v>140</v>
      </c>
      <c r="Q26" s="5" t="s">
        <v>197</v>
      </c>
      <c r="R26" s="4"/>
      <c r="S26" s="121">
        <v>140</v>
      </c>
      <c r="T26" s="8" t="s">
        <v>198</v>
      </c>
    </row>
    <row r="27" spans="1:20" ht="13.5">
      <c r="A27" s="125">
        <f t="shared" si="1"/>
        <v>175</v>
      </c>
      <c r="B27" s="210" t="str">
        <f t="shared" si="2"/>
        <v>※****</v>
      </c>
      <c r="C27" s="210"/>
      <c r="D27" s="210"/>
      <c r="E27" s="211"/>
      <c r="F27" s="129">
        <v>43</v>
      </c>
      <c r="G27" s="119">
        <v>89</v>
      </c>
      <c r="H27" s="131">
        <v>76</v>
      </c>
      <c r="I27" s="220" t="str">
        <f t="shared" si="0"/>
        <v>****※***</v>
      </c>
      <c r="J27" s="221"/>
      <c r="K27" s="221"/>
      <c r="L27" s="221"/>
      <c r="M27" s="126">
        <f t="shared" si="3"/>
        <v>420</v>
      </c>
      <c r="P27" s="121">
        <v>150</v>
      </c>
      <c r="Q27" s="5" t="s">
        <v>199</v>
      </c>
      <c r="R27" s="4"/>
      <c r="S27" s="121">
        <v>150</v>
      </c>
      <c r="T27" s="8" t="s">
        <v>200</v>
      </c>
    </row>
    <row r="28" spans="1:20" ht="13.5">
      <c r="A28" s="125">
        <f t="shared" si="1"/>
        <v>221</v>
      </c>
      <c r="B28" s="210" t="str">
        <f t="shared" si="2"/>
        <v>※****</v>
      </c>
      <c r="C28" s="210"/>
      <c r="D28" s="210"/>
      <c r="E28" s="211"/>
      <c r="F28" s="129">
        <v>46</v>
      </c>
      <c r="G28" s="119">
        <v>88</v>
      </c>
      <c r="H28" s="131">
        <v>91</v>
      </c>
      <c r="I28" s="222" t="str">
        <f t="shared" si="0"/>
        <v>****※****※</v>
      </c>
      <c r="J28" s="217"/>
      <c r="K28" s="217"/>
      <c r="L28" s="217"/>
      <c r="M28" s="123">
        <f t="shared" si="3"/>
        <v>511</v>
      </c>
      <c r="P28" s="121">
        <v>160</v>
      </c>
      <c r="Q28" s="5" t="s">
        <v>201</v>
      </c>
      <c r="R28" s="4"/>
      <c r="S28" s="121">
        <v>160</v>
      </c>
      <c r="T28" s="8" t="s">
        <v>202</v>
      </c>
    </row>
    <row r="29" spans="1:20" ht="13.5">
      <c r="A29" s="125">
        <f t="shared" si="1"/>
        <v>262</v>
      </c>
      <c r="B29" s="210" t="str">
        <f t="shared" si="2"/>
        <v>※****</v>
      </c>
      <c r="C29" s="210"/>
      <c r="D29" s="210"/>
      <c r="E29" s="211"/>
      <c r="F29" s="129">
        <v>41</v>
      </c>
      <c r="G29" s="119">
        <v>87</v>
      </c>
      <c r="H29" s="131">
        <v>102</v>
      </c>
      <c r="I29" s="222" t="str">
        <f t="shared" si="0"/>
        <v>****※****※*</v>
      </c>
      <c r="J29" s="217"/>
      <c r="K29" s="217"/>
      <c r="L29" s="217"/>
      <c r="M29" s="123">
        <f t="shared" si="3"/>
        <v>613</v>
      </c>
      <c r="P29" s="121">
        <v>170</v>
      </c>
      <c r="Q29" s="5" t="s">
        <v>203</v>
      </c>
      <c r="R29" s="4"/>
      <c r="S29" s="121">
        <v>170</v>
      </c>
      <c r="T29" s="8" t="s">
        <v>204</v>
      </c>
    </row>
    <row r="30" spans="1:20" ht="13.5">
      <c r="A30" s="125">
        <f t="shared" si="1"/>
        <v>319</v>
      </c>
      <c r="B30" s="210" t="str">
        <f t="shared" si="2"/>
        <v>*※****</v>
      </c>
      <c r="C30" s="210"/>
      <c r="D30" s="210"/>
      <c r="E30" s="211"/>
      <c r="F30" s="129">
        <v>57</v>
      </c>
      <c r="G30" s="119">
        <v>86</v>
      </c>
      <c r="H30" s="131">
        <v>99</v>
      </c>
      <c r="I30" s="222" t="str">
        <f t="shared" si="0"/>
        <v>****※****※</v>
      </c>
      <c r="J30" s="217"/>
      <c r="K30" s="217"/>
      <c r="L30" s="217"/>
      <c r="M30" s="123">
        <f t="shared" si="3"/>
        <v>712</v>
      </c>
      <c r="P30" s="121">
        <v>180</v>
      </c>
      <c r="Q30" s="5" t="s">
        <v>205</v>
      </c>
      <c r="R30" s="4"/>
      <c r="S30" s="121">
        <v>180</v>
      </c>
      <c r="T30" s="8" t="s">
        <v>205</v>
      </c>
    </row>
    <row r="31" spans="1:20" ht="13.5">
      <c r="A31" s="124">
        <f t="shared" si="1"/>
        <v>395</v>
      </c>
      <c r="B31" s="212" t="str">
        <f t="shared" si="2"/>
        <v>***※****</v>
      </c>
      <c r="C31" s="212"/>
      <c r="D31" s="212"/>
      <c r="E31" s="213"/>
      <c r="F31" s="130">
        <v>76</v>
      </c>
      <c r="G31" s="122">
        <v>85</v>
      </c>
      <c r="H31" s="132">
        <v>108</v>
      </c>
      <c r="I31" s="218" t="str">
        <f t="shared" si="0"/>
        <v>****※****※*</v>
      </c>
      <c r="J31" s="219"/>
      <c r="K31" s="219"/>
      <c r="L31" s="219"/>
      <c r="M31" s="124">
        <f t="shared" si="3"/>
        <v>820</v>
      </c>
      <c r="P31" s="121">
        <v>190</v>
      </c>
      <c r="Q31" s="5" t="s">
        <v>206</v>
      </c>
      <c r="R31" s="4"/>
      <c r="S31" s="121">
        <v>190</v>
      </c>
      <c r="T31" s="8" t="s">
        <v>207</v>
      </c>
    </row>
    <row r="32" spans="1:20" ht="13.5">
      <c r="A32" s="125">
        <f t="shared" si="1"/>
        <v>462</v>
      </c>
      <c r="B32" s="210" t="str">
        <f t="shared" si="2"/>
        <v>**※****</v>
      </c>
      <c r="C32" s="210"/>
      <c r="D32" s="210"/>
      <c r="E32" s="211"/>
      <c r="F32" s="129">
        <v>67</v>
      </c>
      <c r="G32" s="119">
        <v>84</v>
      </c>
      <c r="H32" s="131">
        <v>135</v>
      </c>
      <c r="I32" s="220" t="str">
        <f t="shared" si="0"/>
        <v>****※****※****</v>
      </c>
      <c r="J32" s="221"/>
      <c r="K32" s="221"/>
      <c r="L32" s="221"/>
      <c r="M32" s="126">
        <f t="shared" si="3"/>
        <v>955</v>
      </c>
      <c r="P32" s="121">
        <v>200</v>
      </c>
      <c r="Q32" s="5" t="s">
        <v>208</v>
      </c>
      <c r="R32" s="4"/>
      <c r="S32" s="121">
        <v>200</v>
      </c>
      <c r="T32" s="8" t="s">
        <v>209</v>
      </c>
    </row>
    <row r="33" spans="1:20" ht="13.5">
      <c r="A33" s="125">
        <f t="shared" si="1"/>
        <v>550</v>
      </c>
      <c r="B33" s="210" t="str">
        <f t="shared" si="2"/>
        <v>****※****</v>
      </c>
      <c r="C33" s="210"/>
      <c r="D33" s="210"/>
      <c r="E33" s="211"/>
      <c r="F33" s="129">
        <v>88</v>
      </c>
      <c r="G33" s="119">
        <v>83</v>
      </c>
      <c r="H33" s="131">
        <v>116</v>
      </c>
      <c r="I33" s="222" t="str">
        <f t="shared" si="0"/>
        <v>****※****※**</v>
      </c>
      <c r="J33" s="217"/>
      <c r="K33" s="217"/>
      <c r="L33" s="217"/>
      <c r="M33" s="123">
        <f t="shared" si="3"/>
        <v>1071</v>
      </c>
      <c r="P33" s="121">
        <v>210</v>
      </c>
      <c r="Q33" s="5" t="s">
        <v>210</v>
      </c>
      <c r="R33" s="4"/>
      <c r="S33" s="121">
        <v>210</v>
      </c>
      <c r="T33" s="8" t="s">
        <v>211</v>
      </c>
    </row>
    <row r="34" spans="1:20" ht="13.5">
      <c r="A34" s="125">
        <f t="shared" si="1"/>
        <v>660</v>
      </c>
      <c r="B34" s="210" t="str">
        <f t="shared" si="2"/>
        <v>**※****※****</v>
      </c>
      <c r="C34" s="210"/>
      <c r="D34" s="210"/>
      <c r="E34" s="211"/>
      <c r="F34" s="129">
        <v>110</v>
      </c>
      <c r="G34" s="119">
        <v>82</v>
      </c>
      <c r="H34" s="131">
        <v>132</v>
      </c>
      <c r="I34" s="222" t="str">
        <f t="shared" si="0"/>
        <v>****※****※****</v>
      </c>
      <c r="J34" s="217"/>
      <c r="K34" s="217"/>
      <c r="L34" s="217"/>
      <c r="M34" s="123">
        <f t="shared" si="3"/>
        <v>1203</v>
      </c>
      <c r="P34" s="121">
        <v>220</v>
      </c>
      <c r="Q34" s="5" t="s">
        <v>212</v>
      </c>
      <c r="R34" s="4"/>
      <c r="S34" s="121">
        <v>220</v>
      </c>
      <c r="T34" s="8" t="s">
        <v>213</v>
      </c>
    </row>
    <row r="35" spans="1:20" ht="13.5">
      <c r="A35" s="125">
        <f t="shared" si="1"/>
        <v>758</v>
      </c>
      <c r="B35" s="210" t="str">
        <f t="shared" si="2"/>
        <v>※****※****</v>
      </c>
      <c r="C35" s="210"/>
      <c r="D35" s="210"/>
      <c r="E35" s="211"/>
      <c r="F35" s="129">
        <v>98</v>
      </c>
      <c r="G35" s="119">
        <v>81</v>
      </c>
      <c r="H35" s="131">
        <v>140</v>
      </c>
      <c r="I35" s="222" t="str">
        <f t="shared" si="0"/>
        <v>****※****※****※</v>
      </c>
      <c r="J35" s="217"/>
      <c r="K35" s="217"/>
      <c r="L35" s="217"/>
      <c r="M35" s="123">
        <f t="shared" si="3"/>
        <v>1343</v>
      </c>
      <c r="P35" s="121">
        <v>230</v>
      </c>
      <c r="Q35" s="5" t="s">
        <v>214</v>
      </c>
      <c r="R35" s="4"/>
      <c r="S35" s="121">
        <v>230</v>
      </c>
      <c r="T35" s="8" t="s">
        <v>214</v>
      </c>
    </row>
    <row r="36" spans="1:20" ht="13.5">
      <c r="A36" s="124">
        <f t="shared" si="1"/>
        <v>847</v>
      </c>
      <c r="B36" s="212" t="str">
        <f t="shared" si="2"/>
        <v>****※****</v>
      </c>
      <c r="C36" s="212"/>
      <c r="D36" s="212"/>
      <c r="E36" s="213"/>
      <c r="F36" s="130">
        <v>89</v>
      </c>
      <c r="G36" s="122">
        <v>80</v>
      </c>
      <c r="H36" s="132">
        <v>147</v>
      </c>
      <c r="I36" s="218" t="str">
        <f t="shared" si="0"/>
        <v>****※****※****※</v>
      </c>
      <c r="J36" s="219"/>
      <c r="K36" s="219"/>
      <c r="L36" s="219"/>
      <c r="M36" s="124">
        <f t="shared" si="3"/>
        <v>1490</v>
      </c>
      <c r="P36" s="121">
        <v>240</v>
      </c>
      <c r="Q36" s="5" t="s">
        <v>215</v>
      </c>
      <c r="R36" s="4"/>
      <c r="S36" s="121">
        <v>240</v>
      </c>
      <c r="T36" s="8" t="s">
        <v>216</v>
      </c>
    </row>
    <row r="37" spans="1:20" ht="13.5">
      <c r="A37" s="125">
        <f t="shared" si="1"/>
        <v>974</v>
      </c>
      <c r="B37" s="210" t="str">
        <f t="shared" si="2"/>
        <v>***※****※****</v>
      </c>
      <c r="C37" s="210"/>
      <c r="D37" s="210"/>
      <c r="E37" s="211"/>
      <c r="F37" s="129">
        <v>127</v>
      </c>
      <c r="G37" s="119">
        <v>79</v>
      </c>
      <c r="H37" s="131">
        <v>144</v>
      </c>
      <c r="I37" s="220" t="str">
        <f t="shared" si="0"/>
        <v>****※****※****※</v>
      </c>
      <c r="J37" s="221"/>
      <c r="K37" s="221"/>
      <c r="L37" s="221"/>
      <c r="M37" s="126">
        <f t="shared" si="3"/>
        <v>1634</v>
      </c>
      <c r="P37" s="121">
        <v>250</v>
      </c>
      <c r="Q37" s="5" t="s">
        <v>217</v>
      </c>
      <c r="R37" s="4"/>
      <c r="S37" s="121">
        <v>250</v>
      </c>
      <c r="T37" s="8" t="s">
        <v>218</v>
      </c>
    </row>
    <row r="38" spans="1:20" ht="13.5">
      <c r="A38" s="125">
        <f t="shared" si="1"/>
        <v>1133</v>
      </c>
      <c r="B38" s="210" t="str">
        <f t="shared" si="2"/>
        <v>*※****※****※****</v>
      </c>
      <c r="C38" s="210"/>
      <c r="D38" s="210"/>
      <c r="E38" s="211"/>
      <c r="F38" s="129">
        <v>159</v>
      </c>
      <c r="G38" s="119">
        <v>78</v>
      </c>
      <c r="H38" s="131">
        <v>151</v>
      </c>
      <c r="I38" s="222" t="str">
        <f t="shared" si="0"/>
        <v>****※****※****※*</v>
      </c>
      <c r="J38" s="217"/>
      <c r="K38" s="217"/>
      <c r="L38" s="217"/>
      <c r="M38" s="123">
        <f t="shared" si="3"/>
        <v>1785</v>
      </c>
      <c r="P38" s="121">
        <v>260</v>
      </c>
      <c r="Q38" s="5" t="s">
        <v>219</v>
      </c>
      <c r="R38" s="4"/>
      <c r="S38" s="121">
        <v>260</v>
      </c>
      <c r="T38" s="8" t="s">
        <v>220</v>
      </c>
    </row>
    <row r="39" spans="1:20" ht="13.5">
      <c r="A39" s="125">
        <f t="shared" si="1"/>
        <v>1285</v>
      </c>
      <c r="B39" s="210" t="str">
        <f t="shared" si="2"/>
        <v>*※****※****※****</v>
      </c>
      <c r="C39" s="210"/>
      <c r="D39" s="210"/>
      <c r="E39" s="211"/>
      <c r="F39" s="129">
        <v>152</v>
      </c>
      <c r="G39" s="119">
        <v>77</v>
      </c>
      <c r="H39" s="131">
        <v>178</v>
      </c>
      <c r="I39" s="222" t="str">
        <f t="shared" si="0"/>
        <v>****※****※****※***</v>
      </c>
      <c r="J39" s="217"/>
      <c r="K39" s="217"/>
      <c r="L39" s="217"/>
      <c r="M39" s="123">
        <f t="shared" si="3"/>
        <v>1963</v>
      </c>
      <c r="P39" s="121">
        <v>270</v>
      </c>
      <c r="Q39" s="5" t="s">
        <v>221</v>
      </c>
      <c r="R39" s="4"/>
      <c r="S39" s="121">
        <v>270</v>
      </c>
      <c r="T39" s="8" t="s">
        <v>222</v>
      </c>
    </row>
    <row r="40" spans="1:20" ht="13.5">
      <c r="A40" s="125">
        <f t="shared" si="1"/>
        <v>1475</v>
      </c>
      <c r="B40" s="210" t="str">
        <f t="shared" si="2"/>
        <v>※****※****※****※****</v>
      </c>
      <c r="C40" s="210"/>
      <c r="D40" s="210"/>
      <c r="E40" s="211"/>
      <c r="F40" s="129">
        <v>190</v>
      </c>
      <c r="G40" s="119">
        <v>76</v>
      </c>
      <c r="H40" s="131">
        <v>191</v>
      </c>
      <c r="I40" s="222" t="str">
        <f t="shared" si="0"/>
        <v>****※****※****※****※</v>
      </c>
      <c r="J40" s="217"/>
      <c r="K40" s="217"/>
      <c r="L40" s="217"/>
      <c r="M40" s="123">
        <f t="shared" si="3"/>
        <v>2154</v>
      </c>
      <c r="P40" s="121">
        <v>280</v>
      </c>
      <c r="Q40" s="5" t="s">
        <v>223</v>
      </c>
      <c r="R40" s="4"/>
      <c r="S40" s="121">
        <v>280</v>
      </c>
      <c r="T40" s="8" t="s">
        <v>223</v>
      </c>
    </row>
    <row r="41" spans="1:20" ht="13.5">
      <c r="A41" s="124">
        <f t="shared" si="1"/>
        <v>1664</v>
      </c>
      <c r="B41" s="212" t="str">
        <f t="shared" si="2"/>
        <v>****※****※****※****</v>
      </c>
      <c r="C41" s="212"/>
      <c r="D41" s="212"/>
      <c r="E41" s="213"/>
      <c r="F41" s="130">
        <v>189</v>
      </c>
      <c r="G41" s="122">
        <v>75</v>
      </c>
      <c r="H41" s="132">
        <v>179</v>
      </c>
      <c r="I41" s="218" t="str">
        <f t="shared" si="0"/>
        <v>****※****※****※***</v>
      </c>
      <c r="J41" s="219"/>
      <c r="K41" s="219"/>
      <c r="L41" s="219"/>
      <c r="M41" s="124">
        <f t="shared" si="3"/>
        <v>2333</v>
      </c>
      <c r="P41" s="121">
        <v>290</v>
      </c>
      <c r="Q41" s="5" t="s">
        <v>224</v>
      </c>
      <c r="R41" s="4"/>
      <c r="S41" s="121">
        <v>290</v>
      </c>
      <c r="T41" s="8" t="s">
        <v>225</v>
      </c>
    </row>
    <row r="42" spans="1:20" ht="13.5">
      <c r="A42" s="125">
        <f t="shared" si="1"/>
        <v>1853</v>
      </c>
      <c r="B42" s="210" t="str">
        <f t="shared" si="2"/>
        <v>****※****※****※****</v>
      </c>
      <c r="C42" s="210"/>
      <c r="D42" s="210"/>
      <c r="E42" s="211"/>
      <c r="F42" s="129">
        <v>189</v>
      </c>
      <c r="G42" s="119">
        <v>74</v>
      </c>
      <c r="H42" s="131">
        <v>209</v>
      </c>
      <c r="I42" s="220" t="str">
        <f t="shared" si="0"/>
        <v>****※****※****※****※*</v>
      </c>
      <c r="J42" s="221"/>
      <c r="K42" s="221"/>
      <c r="L42" s="221"/>
      <c r="M42" s="126">
        <f t="shared" si="3"/>
        <v>2542</v>
      </c>
      <c r="P42" s="121">
        <v>300</v>
      </c>
      <c r="Q42" s="5" t="s">
        <v>226</v>
      </c>
      <c r="R42" s="4"/>
      <c r="S42" s="121">
        <v>300</v>
      </c>
      <c r="T42" s="8" t="s">
        <v>227</v>
      </c>
    </row>
    <row r="43" spans="1:20" ht="13.5">
      <c r="A43" s="125">
        <f t="shared" si="1"/>
        <v>2012</v>
      </c>
      <c r="B43" s="210" t="str">
        <f t="shared" si="2"/>
        <v>*※****※****※****</v>
      </c>
      <c r="C43" s="210"/>
      <c r="D43" s="210"/>
      <c r="E43" s="211"/>
      <c r="F43" s="129">
        <v>159</v>
      </c>
      <c r="G43" s="119">
        <v>73</v>
      </c>
      <c r="H43" s="131">
        <v>187</v>
      </c>
      <c r="I43" s="222" t="str">
        <f t="shared" si="0"/>
        <v>****※****※****※****</v>
      </c>
      <c r="J43" s="217"/>
      <c r="K43" s="217"/>
      <c r="L43" s="217"/>
      <c r="M43" s="123">
        <f t="shared" si="3"/>
        <v>2729</v>
      </c>
      <c r="P43" s="121">
        <v>310</v>
      </c>
      <c r="Q43" s="5" t="s">
        <v>228</v>
      </c>
      <c r="R43" s="4"/>
      <c r="S43" s="121">
        <v>310</v>
      </c>
      <c r="T43" s="8" t="s">
        <v>229</v>
      </c>
    </row>
    <row r="44" spans="1:20" ht="13.5">
      <c r="A44" s="125">
        <f t="shared" si="1"/>
        <v>2205</v>
      </c>
      <c r="B44" s="210" t="str">
        <f aca="true" t="shared" si="4" ref="B44:B75">IF(F44=0,"",(LOOKUP(F44,男)))</f>
        <v>※****※****※****※****</v>
      </c>
      <c r="C44" s="210"/>
      <c r="D44" s="210"/>
      <c r="E44" s="211"/>
      <c r="F44" s="129">
        <v>193</v>
      </c>
      <c r="G44" s="119">
        <v>72</v>
      </c>
      <c r="H44" s="131">
        <v>143</v>
      </c>
      <c r="I44" s="222" t="str">
        <f aca="true" t="shared" si="5" ref="I44:I75">IF(H44=0,"",(LOOKUP(H44,女)))</f>
        <v>****※****※****※</v>
      </c>
      <c r="J44" s="217"/>
      <c r="K44" s="217"/>
      <c r="L44" s="217"/>
      <c r="M44" s="123">
        <f t="shared" si="3"/>
        <v>2872</v>
      </c>
      <c r="P44" s="121">
        <v>320</v>
      </c>
      <c r="Q44" s="5" t="s">
        <v>230</v>
      </c>
      <c r="R44" s="4"/>
      <c r="S44" s="121">
        <v>320</v>
      </c>
      <c r="T44" s="8" t="s">
        <v>231</v>
      </c>
    </row>
    <row r="45" spans="1:20" ht="13.5">
      <c r="A45" s="125">
        <f aca="true" t="shared" si="6" ref="A45:A76">A44+F45</f>
        <v>2483</v>
      </c>
      <c r="B45" s="210" t="str">
        <f t="shared" si="4"/>
        <v>***※****※****※****※****※****</v>
      </c>
      <c r="C45" s="210"/>
      <c r="D45" s="210"/>
      <c r="E45" s="211"/>
      <c r="F45" s="129">
        <v>278</v>
      </c>
      <c r="G45" s="119">
        <v>71</v>
      </c>
      <c r="H45" s="131">
        <v>266</v>
      </c>
      <c r="I45" s="222" t="str">
        <f t="shared" si="5"/>
        <v>****※****※****※****※****※**</v>
      </c>
      <c r="J45" s="217"/>
      <c r="K45" s="217"/>
      <c r="L45" s="217"/>
      <c r="M45" s="123">
        <f aca="true" t="shared" si="7" ref="M45:M76">M44+H45</f>
        <v>3138</v>
      </c>
      <c r="P45" s="121">
        <v>330</v>
      </c>
      <c r="Q45" s="5" t="s">
        <v>232</v>
      </c>
      <c r="R45" s="4"/>
      <c r="S45" s="121">
        <v>330</v>
      </c>
      <c r="T45" s="8" t="s">
        <v>232</v>
      </c>
    </row>
    <row r="46" spans="1:20" ht="13.5">
      <c r="A46" s="124">
        <f t="shared" si="6"/>
        <v>2802</v>
      </c>
      <c r="B46" s="212" t="str">
        <f t="shared" si="4"/>
        <v>**※****※****※****※****※****※****</v>
      </c>
      <c r="C46" s="212"/>
      <c r="D46" s="212"/>
      <c r="E46" s="213"/>
      <c r="F46" s="130">
        <v>319</v>
      </c>
      <c r="G46" s="122">
        <v>70</v>
      </c>
      <c r="H46" s="132">
        <v>281</v>
      </c>
      <c r="I46" s="218" t="str">
        <f t="shared" si="5"/>
        <v>****※****※****※****※****※****</v>
      </c>
      <c r="J46" s="219"/>
      <c r="K46" s="219"/>
      <c r="L46" s="219"/>
      <c r="M46" s="124">
        <f t="shared" si="7"/>
        <v>3419</v>
      </c>
      <c r="P46" s="121">
        <v>340</v>
      </c>
      <c r="Q46" s="5" t="s">
        <v>233</v>
      </c>
      <c r="R46" s="4"/>
      <c r="S46" s="121">
        <v>340</v>
      </c>
      <c r="T46" s="8" t="s">
        <v>234</v>
      </c>
    </row>
    <row r="47" spans="1:20" ht="13.5">
      <c r="A47" s="125">
        <f t="shared" si="6"/>
        <v>3079</v>
      </c>
      <c r="B47" s="210" t="str">
        <f t="shared" si="4"/>
        <v>***※****※****※****※****※****</v>
      </c>
      <c r="C47" s="210"/>
      <c r="D47" s="210"/>
      <c r="E47" s="211"/>
      <c r="F47" s="129">
        <v>277</v>
      </c>
      <c r="G47" s="119">
        <v>69</v>
      </c>
      <c r="H47" s="131">
        <v>286</v>
      </c>
      <c r="I47" s="220" t="str">
        <f t="shared" si="5"/>
        <v>****※****※****※****※****※****</v>
      </c>
      <c r="J47" s="221"/>
      <c r="K47" s="221"/>
      <c r="L47" s="221"/>
      <c r="M47" s="126">
        <f t="shared" si="7"/>
        <v>3705</v>
      </c>
      <c r="P47" s="121">
        <v>350</v>
      </c>
      <c r="Q47" s="5" t="s">
        <v>235</v>
      </c>
      <c r="R47" s="4"/>
      <c r="S47" s="121">
        <v>350</v>
      </c>
      <c r="T47" s="8" t="s">
        <v>236</v>
      </c>
    </row>
    <row r="48" spans="1:20" ht="13.5">
      <c r="A48" s="125">
        <f t="shared" si="6"/>
        <v>3340</v>
      </c>
      <c r="B48" s="210" t="str">
        <f t="shared" si="4"/>
        <v>**※****※****※****※****※****</v>
      </c>
      <c r="C48" s="210"/>
      <c r="D48" s="210"/>
      <c r="E48" s="211"/>
      <c r="F48" s="129">
        <v>261</v>
      </c>
      <c r="G48" s="119">
        <v>68</v>
      </c>
      <c r="H48" s="131">
        <v>262</v>
      </c>
      <c r="I48" s="222" t="str">
        <f t="shared" si="5"/>
        <v>****※****※****※****※****※**</v>
      </c>
      <c r="J48" s="217"/>
      <c r="K48" s="217"/>
      <c r="L48" s="217"/>
      <c r="M48" s="123">
        <f t="shared" si="7"/>
        <v>3967</v>
      </c>
      <c r="P48" s="121">
        <v>360</v>
      </c>
      <c r="Q48" s="5" t="s">
        <v>237</v>
      </c>
      <c r="R48" s="4"/>
      <c r="S48" s="121">
        <v>360</v>
      </c>
      <c r="T48" s="8" t="s">
        <v>238</v>
      </c>
    </row>
    <row r="49" spans="1:20" ht="13.5">
      <c r="A49" s="125">
        <f t="shared" si="6"/>
        <v>3576</v>
      </c>
      <c r="B49" s="210" t="str">
        <f t="shared" si="4"/>
        <v>****※****※****※****※****</v>
      </c>
      <c r="C49" s="210"/>
      <c r="D49" s="210"/>
      <c r="E49" s="211"/>
      <c r="F49" s="129">
        <v>236</v>
      </c>
      <c r="G49" s="119">
        <v>67</v>
      </c>
      <c r="H49" s="131">
        <v>270</v>
      </c>
      <c r="I49" s="222" t="str">
        <f t="shared" si="5"/>
        <v>****※****※****※****※****※***</v>
      </c>
      <c r="J49" s="217"/>
      <c r="K49" s="217"/>
      <c r="L49" s="217"/>
      <c r="M49" s="123">
        <f t="shared" si="7"/>
        <v>4237</v>
      </c>
      <c r="P49" s="121">
        <v>370</v>
      </c>
      <c r="Q49" s="5" t="s">
        <v>239</v>
      </c>
      <c r="R49" s="4"/>
      <c r="S49" s="121">
        <v>370</v>
      </c>
      <c r="T49" s="8" t="s">
        <v>240</v>
      </c>
    </row>
    <row r="50" spans="1:20" ht="13.5">
      <c r="A50" s="125">
        <f t="shared" si="6"/>
        <v>3804</v>
      </c>
      <c r="B50" s="210" t="str">
        <f t="shared" si="4"/>
        <v>***※****※****※****※****</v>
      </c>
      <c r="C50" s="210"/>
      <c r="D50" s="210"/>
      <c r="E50" s="211"/>
      <c r="F50" s="129">
        <v>228</v>
      </c>
      <c r="G50" s="119">
        <v>66</v>
      </c>
      <c r="H50" s="131">
        <v>243</v>
      </c>
      <c r="I50" s="222" t="str">
        <f t="shared" si="5"/>
        <v>****※****※****※****※****※</v>
      </c>
      <c r="J50" s="217"/>
      <c r="K50" s="217"/>
      <c r="L50" s="217"/>
      <c r="M50" s="123">
        <f t="shared" si="7"/>
        <v>4480</v>
      </c>
      <c r="P50" s="121">
        <v>380</v>
      </c>
      <c r="Q50" s="5" t="s">
        <v>241</v>
      </c>
      <c r="R50" s="4"/>
      <c r="S50" s="121">
        <v>380</v>
      </c>
      <c r="T50" s="8" t="s">
        <v>241</v>
      </c>
    </row>
    <row r="51" spans="1:20" ht="14.25" thickBot="1">
      <c r="A51" s="124">
        <f t="shared" si="6"/>
        <v>4032</v>
      </c>
      <c r="B51" s="212" t="str">
        <f t="shared" si="4"/>
        <v>***※****※****※****※****</v>
      </c>
      <c r="C51" s="212"/>
      <c r="D51" s="212"/>
      <c r="E51" s="213"/>
      <c r="F51" s="130">
        <v>228</v>
      </c>
      <c r="G51" s="122">
        <v>65</v>
      </c>
      <c r="H51" s="132">
        <v>270</v>
      </c>
      <c r="I51" s="218" t="str">
        <f t="shared" si="5"/>
        <v>****※****※****※****※****※***</v>
      </c>
      <c r="J51" s="219"/>
      <c r="K51" s="219"/>
      <c r="L51" s="219"/>
      <c r="M51" s="124">
        <f t="shared" si="7"/>
        <v>4750</v>
      </c>
      <c r="P51" s="52">
        <v>390</v>
      </c>
      <c r="Q51" s="6" t="s">
        <v>242</v>
      </c>
      <c r="R51" s="4"/>
      <c r="S51" s="52">
        <v>390</v>
      </c>
      <c r="T51" s="9" t="s">
        <v>243</v>
      </c>
    </row>
    <row r="52" spans="1:20" ht="13.5">
      <c r="A52" s="125">
        <f t="shared" si="6"/>
        <v>4240</v>
      </c>
      <c r="B52" s="210" t="str">
        <f t="shared" si="4"/>
        <v>*※****※****※****※****</v>
      </c>
      <c r="C52" s="210"/>
      <c r="D52" s="210"/>
      <c r="E52" s="211"/>
      <c r="F52" s="129">
        <v>208</v>
      </c>
      <c r="G52" s="119">
        <v>64</v>
      </c>
      <c r="H52" s="131">
        <v>184</v>
      </c>
      <c r="I52" s="220" t="str">
        <f t="shared" si="5"/>
        <v>****※****※****※****</v>
      </c>
      <c r="J52" s="221"/>
      <c r="K52" s="221"/>
      <c r="L52" s="221"/>
      <c r="M52" s="126">
        <f t="shared" si="7"/>
        <v>4934</v>
      </c>
      <c r="R52" s="4"/>
      <c r="S52" s="4"/>
      <c r="T52" s="4"/>
    </row>
    <row r="53" spans="1:13" ht="13.5">
      <c r="A53" s="125">
        <f t="shared" si="6"/>
        <v>4443</v>
      </c>
      <c r="B53" s="210" t="str">
        <f t="shared" si="4"/>
        <v>*※****※****※****※****</v>
      </c>
      <c r="C53" s="210"/>
      <c r="D53" s="210"/>
      <c r="E53" s="211"/>
      <c r="F53" s="129">
        <v>203</v>
      </c>
      <c r="G53" s="119">
        <v>63</v>
      </c>
      <c r="H53" s="131">
        <v>236</v>
      </c>
      <c r="I53" s="222" t="str">
        <f t="shared" si="5"/>
        <v>****※****※****※****※****</v>
      </c>
      <c r="J53" s="217"/>
      <c r="K53" s="217"/>
      <c r="L53" s="217"/>
      <c r="M53" s="123">
        <f t="shared" si="7"/>
        <v>5170</v>
      </c>
    </row>
    <row r="54" spans="1:13" ht="13.5">
      <c r="A54" s="125">
        <f t="shared" si="6"/>
        <v>4631</v>
      </c>
      <c r="B54" s="210" t="str">
        <f t="shared" si="4"/>
        <v>****※****※****※****</v>
      </c>
      <c r="C54" s="210"/>
      <c r="D54" s="210"/>
      <c r="E54" s="211"/>
      <c r="F54" s="129">
        <v>188</v>
      </c>
      <c r="G54" s="119">
        <v>62</v>
      </c>
      <c r="H54" s="131">
        <v>196</v>
      </c>
      <c r="I54" s="222" t="str">
        <f t="shared" si="5"/>
        <v>****※****※****※****※</v>
      </c>
      <c r="J54" s="217"/>
      <c r="K54" s="217"/>
      <c r="L54" s="217"/>
      <c r="M54" s="123">
        <f t="shared" si="7"/>
        <v>5366</v>
      </c>
    </row>
    <row r="55" spans="1:13" ht="13.5">
      <c r="A55" s="125">
        <f t="shared" si="6"/>
        <v>4811</v>
      </c>
      <c r="B55" s="210" t="str">
        <f t="shared" si="4"/>
        <v>****※****※****※****</v>
      </c>
      <c r="C55" s="210"/>
      <c r="D55" s="210"/>
      <c r="E55" s="211"/>
      <c r="F55" s="129">
        <v>180</v>
      </c>
      <c r="G55" s="119">
        <v>61</v>
      </c>
      <c r="H55" s="131">
        <v>177</v>
      </c>
      <c r="I55" s="222" t="str">
        <f t="shared" si="5"/>
        <v>****※****※****※***</v>
      </c>
      <c r="J55" s="217"/>
      <c r="K55" s="217"/>
      <c r="L55" s="217"/>
      <c r="M55" s="123">
        <f t="shared" si="7"/>
        <v>5543</v>
      </c>
    </row>
    <row r="56" spans="1:13" ht="13.5">
      <c r="A56" s="124">
        <f t="shared" si="6"/>
        <v>5004</v>
      </c>
      <c r="B56" s="212" t="str">
        <f t="shared" si="4"/>
        <v>※****※****※****※****</v>
      </c>
      <c r="C56" s="212"/>
      <c r="D56" s="212"/>
      <c r="E56" s="213"/>
      <c r="F56" s="130">
        <v>193</v>
      </c>
      <c r="G56" s="122">
        <v>60</v>
      </c>
      <c r="H56" s="132">
        <v>192</v>
      </c>
      <c r="I56" s="218" t="str">
        <f t="shared" si="5"/>
        <v>****※****※****※****※</v>
      </c>
      <c r="J56" s="219"/>
      <c r="K56" s="219"/>
      <c r="L56" s="219"/>
      <c r="M56" s="124">
        <f t="shared" si="7"/>
        <v>5735</v>
      </c>
    </row>
    <row r="57" spans="1:13" ht="13.5">
      <c r="A57" s="125">
        <f t="shared" si="6"/>
        <v>5213</v>
      </c>
      <c r="B57" s="210" t="str">
        <f t="shared" si="4"/>
        <v>*※****※****※****※****</v>
      </c>
      <c r="C57" s="210"/>
      <c r="D57" s="210"/>
      <c r="E57" s="211"/>
      <c r="F57" s="129">
        <v>209</v>
      </c>
      <c r="G57" s="119">
        <v>59</v>
      </c>
      <c r="H57" s="131">
        <v>206</v>
      </c>
      <c r="I57" s="220" t="str">
        <f t="shared" si="5"/>
        <v>****※****※****※****※*</v>
      </c>
      <c r="J57" s="221"/>
      <c r="K57" s="221"/>
      <c r="L57" s="221"/>
      <c r="M57" s="126">
        <f t="shared" si="7"/>
        <v>5941</v>
      </c>
    </row>
    <row r="58" spans="1:13" ht="13.5">
      <c r="A58" s="125">
        <f t="shared" si="6"/>
        <v>5422</v>
      </c>
      <c r="B58" s="210" t="str">
        <f t="shared" si="4"/>
        <v>*※****※****※****※****</v>
      </c>
      <c r="C58" s="210"/>
      <c r="D58" s="210"/>
      <c r="E58" s="211"/>
      <c r="F58" s="129">
        <v>209</v>
      </c>
      <c r="G58" s="119">
        <v>58</v>
      </c>
      <c r="H58" s="131">
        <v>206</v>
      </c>
      <c r="I58" s="222" t="str">
        <f t="shared" si="5"/>
        <v>****※****※****※****※*</v>
      </c>
      <c r="J58" s="217"/>
      <c r="K58" s="217"/>
      <c r="L58" s="217"/>
      <c r="M58" s="123">
        <f t="shared" si="7"/>
        <v>6147</v>
      </c>
    </row>
    <row r="59" spans="1:13" ht="13.5">
      <c r="A59" s="125">
        <f t="shared" si="6"/>
        <v>5633</v>
      </c>
      <c r="B59" s="210" t="str">
        <f t="shared" si="4"/>
        <v>**※****※****※****※****</v>
      </c>
      <c r="C59" s="210"/>
      <c r="D59" s="210"/>
      <c r="E59" s="211"/>
      <c r="F59" s="129">
        <v>211</v>
      </c>
      <c r="G59" s="119">
        <v>57</v>
      </c>
      <c r="H59" s="131">
        <v>206</v>
      </c>
      <c r="I59" s="222" t="str">
        <f t="shared" si="5"/>
        <v>****※****※****※****※*</v>
      </c>
      <c r="J59" s="217"/>
      <c r="K59" s="217"/>
      <c r="L59" s="217"/>
      <c r="M59" s="123">
        <f t="shared" si="7"/>
        <v>6353</v>
      </c>
    </row>
    <row r="60" spans="1:13" ht="13.5">
      <c r="A60" s="125">
        <f t="shared" si="6"/>
        <v>5862</v>
      </c>
      <c r="B60" s="210" t="str">
        <f t="shared" si="4"/>
        <v>***※****※****※****※****</v>
      </c>
      <c r="C60" s="210"/>
      <c r="D60" s="210"/>
      <c r="E60" s="211"/>
      <c r="F60" s="129">
        <v>229</v>
      </c>
      <c r="G60" s="119">
        <v>56</v>
      </c>
      <c r="H60" s="131">
        <v>205</v>
      </c>
      <c r="I60" s="222" t="str">
        <f t="shared" si="5"/>
        <v>****※****※****※****※*</v>
      </c>
      <c r="J60" s="217"/>
      <c r="K60" s="217"/>
      <c r="L60" s="217"/>
      <c r="M60" s="123">
        <f t="shared" si="7"/>
        <v>6558</v>
      </c>
    </row>
    <row r="61" spans="1:13" ht="13.5">
      <c r="A61" s="124">
        <f t="shared" si="6"/>
        <v>6098</v>
      </c>
      <c r="B61" s="212" t="str">
        <f t="shared" si="4"/>
        <v>****※****※****※****※****</v>
      </c>
      <c r="C61" s="212"/>
      <c r="D61" s="212"/>
      <c r="E61" s="213"/>
      <c r="F61" s="130">
        <v>236</v>
      </c>
      <c r="G61" s="122">
        <v>55</v>
      </c>
      <c r="H61" s="132">
        <v>225</v>
      </c>
      <c r="I61" s="218" t="str">
        <f t="shared" si="5"/>
        <v>****※****※****※****※***</v>
      </c>
      <c r="J61" s="219"/>
      <c r="K61" s="219"/>
      <c r="L61" s="219"/>
      <c r="M61" s="124">
        <f t="shared" si="7"/>
        <v>6783</v>
      </c>
    </row>
    <row r="62" spans="1:13" ht="13.5">
      <c r="A62" s="125">
        <f t="shared" si="6"/>
        <v>6338</v>
      </c>
      <c r="B62" s="210" t="str">
        <f t="shared" si="4"/>
        <v>※****※****※****※****※****</v>
      </c>
      <c r="C62" s="210"/>
      <c r="D62" s="210"/>
      <c r="E62" s="211"/>
      <c r="F62" s="129">
        <v>240</v>
      </c>
      <c r="G62" s="119">
        <v>54</v>
      </c>
      <c r="H62" s="131">
        <v>230</v>
      </c>
      <c r="I62" s="220" t="str">
        <f t="shared" si="5"/>
        <v>****※****※****※****※****</v>
      </c>
      <c r="J62" s="221"/>
      <c r="K62" s="221"/>
      <c r="L62" s="221"/>
      <c r="M62" s="126">
        <f t="shared" si="7"/>
        <v>7013</v>
      </c>
    </row>
    <row r="63" spans="1:13" ht="13.5">
      <c r="A63" s="125">
        <f t="shared" si="6"/>
        <v>6598</v>
      </c>
      <c r="B63" s="210" t="str">
        <f t="shared" si="4"/>
        <v>**※****※****※****※****※****</v>
      </c>
      <c r="C63" s="210"/>
      <c r="D63" s="210"/>
      <c r="E63" s="211"/>
      <c r="F63" s="129">
        <v>260</v>
      </c>
      <c r="G63" s="119">
        <v>53</v>
      </c>
      <c r="H63" s="131">
        <v>240</v>
      </c>
      <c r="I63" s="222" t="str">
        <f t="shared" si="5"/>
        <v>****※****※****※****※****※</v>
      </c>
      <c r="J63" s="217"/>
      <c r="K63" s="217"/>
      <c r="L63" s="217"/>
      <c r="M63" s="123">
        <f t="shared" si="7"/>
        <v>7253</v>
      </c>
    </row>
    <row r="64" spans="1:13" ht="13.5">
      <c r="A64" s="125">
        <f t="shared" si="6"/>
        <v>6787</v>
      </c>
      <c r="B64" s="210" t="str">
        <f t="shared" si="4"/>
        <v>****※****※****※****</v>
      </c>
      <c r="C64" s="210"/>
      <c r="D64" s="210"/>
      <c r="E64" s="211"/>
      <c r="F64" s="129">
        <v>189</v>
      </c>
      <c r="G64" s="119">
        <v>52</v>
      </c>
      <c r="H64" s="131">
        <v>176</v>
      </c>
      <c r="I64" s="222" t="str">
        <f t="shared" si="5"/>
        <v>****※****※****※***</v>
      </c>
      <c r="J64" s="217"/>
      <c r="K64" s="217"/>
      <c r="L64" s="217"/>
      <c r="M64" s="123">
        <f t="shared" si="7"/>
        <v>7429</v>
      </c>
    </row>
    <row r="65" spans="1:13" ht="13.5">
      <c r="A65" s="125">
        <f t="shared" si="6"/>
        <v>7091</v>
      </c>
      <c r="B65" s="210" t="str">
        <f t="shared" si="4"/>
        <v>*※****※****※****※****※****※****</v>
      </c>
      <c r="C65" s="210"/>
      <c r="D65" s="210"/>
      <c r="E65" s="211"/>
      <c r="F65" s="129">
        <v>304</v>
      </c>
      <c r="G65" s="119">
        <v>51</v>
      </c>
      <c r="H65" s="131">
        <v>263</v>
      </c>
      <c r="I65" s="222" t="str">
        <f t="shared" si="5"/>
        <v>****※****※****※****※****※**</v>
      </c>
      <c r="J65" s="217"/>
      <c r="K65" s="217"/>
      <c r="L65" s="217"/>
      <c r="M65" s="123">
        <f t="shared" si="7"/>
        <v>7692</v>
      </c>
    </row>
    <row r="66" spans="1:13" ht="13.5">
      <c r="A66" s="124">
        <f t="shared" si="6"/>
        <v>7419</v>
      </c>
      <c r="B66" s="212" t="str">
        <f t="shared" si="4"/>
        <v>***※****※****※****※****※****※****</v>
      </c>
      <c r="C66" s="212"/>
      <c r="D66" s="212"/>
      <c r="E66" s="213"/>
      <c r="F66" s="130">
        <v>328</v>
      </c>
      <c r="G66" s="122">
        <v>50</v>
      </c>
      <c r="H66" s="132">
        <v>232</v>
      </c>
      <c r="I66" s="218" t="str">
        <f t="shared" si="5"/>
        <v>****※****※****※****※****</v>
      </c>
      <c r="J66" s="219"/>
      <c r="K66" s="219"/>
      <c r="L66" s="219"/>
      <c r="M66" s="124">
        <f t="shared" si="7"/>
        <v>7924</v>
      </c>
    </row>
    <row r="67" spans="1:13" ht="13.5">
      <c r="A67" s="125">
        <f t="shared" si="6"/>
        <v>7715</v>
      </c>
      <c r="B67" s="210" t="str">
        <f t="shared" si="4"/>
        <v>※****※****※****※****※****※****</v>
      </c>
      <c r="C67" s="210"/>
      <c r="D67" s="210"/>
      <c r="E67" s="211"/>
      <c r="F67" s="129">
        <v>296</v>
      </c>
      <c r="G67" s="119">
        <v>49</v>
      </c>
      <c r="H67" s="131">
        <v>300</v>
      </c>
      <c r="I67" s="220" t="str">
        <f t="shared" si="5"/>
        <v>****※****※****※****※****※****※*</v>
      </c>
      <c r="J67" s="221"/>
      <c r="K67" s="221"/>
      <c r="L67" s="221"/>
      <c r="M67" s="126">
        <f t="shared" si="7"/>
        <v>8224</v>
      </c>
    </row>
    <row r="68" spans="1:13" ht="13.5">
      <c r="A68" s="125">
        <f t="shared" si="6"/>
        <v>8000</v>
      </c>
      <c r="B68" s="210" t="str">
        <f t="shared" si="4"/>
        <v>****※****※****※****※****※****</v>
      </c>
      <c r="C68" s="210"/>
      <c r="D68" s="210"/>
      <c r="E68" s="211"/>
      <c r="F68" s="129">
        <v>285</v>
      </c>
      <c r="G68" s="119">
        <v>48</v>
      </c>
      <c r="H68" s="131">
        <v>284</v>
      </c>
      <c r="I68" s="222" t="str">
        <f t="shared" si="5"/>
        <v>****※****※****※****※****※****</v>
      </c>
      <c r="J68" s="217"/>
      <c r="K68" s="217"/>
      <c r="L68" s="217"/>
      <c r="M68" s="123">
        <f t="shared" si="7"/>
        <v>8508</v>
      </c>
    </row>
    <row r="69" spans="1:13" ht="13.5">
      <c r="A69" s="125">
        <f t="shared" si="6"/>
        <v>8339</v>
      </c>
      <c r="B69" s="210" t="str">
        <f t="shared" si="4"/>
        <v>****※****※****※****※****※****※****</v>
      </c>
      <c r="C69" s="210"/>
      <c r="D69" s="210"/>
      <c r="E69" s="211"/>
      <c r="F69" s="129">
        <v>339</v>
      </c>
      <c r="G69" s="119">
        <v>47</v>
      </c>
      <c r="H69" s="131">
        <v>311</v>
      </c>
      <c r="I69" s="222" t="str">
        <f t="shared" si="5"/>
        <v>****※****※****※****※****※****※**</v>
      </c>
      <c r="J69" s="217"/>
      <c r="K69" s="217"/>
      <c r="L69" s="217"/>
      <c r="M69" s="123">
        <f t="shared" si="7"/>
        <v>8819</v>
      </c>
    </row>
    <row r="70" spans="1:13" ht="13.5">
      <c r="A70" s="125">
        <f t="shared" si="6"/>
        <v>8715</v>
      </c>
      <c r="B70" s="210" t="str">
        <f t="shared" si="4"/>
        <v>***※****※****※****※****※****※****※****</v>
      </c>
      <c r="C70" s="210"/>
      <c r="D70" s="210"/>
      <c r="E70" s="211"/>
      <c r="F70" s="129">
        <v>376</v>
      </c>
      <c r="G70" s="119">
        <v>46</v>
      </c>
      <c r="H70" s="131">
        <v>322</v>
      </c>
      <c r="I70" s="222" t="str">
        <f t="shared" si="5"/>
        <v>****※****※****※****※****※****※***</v>
      </c>
      <c r="J70" s="217"/>
      <c r="K70" s="217"/>
      <c r="L70" s="217"/>
      <c r="M70" s="123">
        <f t="shared" si="7"/>
        <v>9141</v>
      </c>
    </row>
    <row r="71" spans="1:13" ht="13.5">
      <c r="A71" s="124">
        <f t="shared" si="6"/>
        <v>9089</v>
      </c>
      <c r="B71" s="212" t="str">
        <f t="shared" si="4"/>
        <v>***※****※****※****※****※****※****※****</v>
      </c>
      <c r="C71" s="212"/>
      <c r="D71" s="212"/>
      <c r="E71" s="213"/>
      <c r="F71" s="130">
        <v>374</v>
      </c>
      <c r="G71" s="122">
        <v>45</v>
      </c>
      <c r="H71" s="132">
        <v>351</v>
      </c>
      <c r="I71" s="218" t="str">
        <f t="shared" si="5"/>
        <v>****※****※****※****※****※****※****※*</v>
      </c>
      <c r="J71" s="219"/>
      <c r="K71" s="219"/>
      <c r="L71" s="219"/>
      <c r="M71" s="124">
        <f t="shared" si="7"/>
        <v>9492</v>
      </c>
    </row>
    <row r="72" spans="1:13" ht="13.5">
      <c r="A72" s="125">
        <f t="shared" si="6"/>
        <v>9497</v>
      </c>
      <c r="B72" s="210" t="str">
        <f t="shared" si="4"/>
        <v>※****※****※****※****※****※****※****※****</v>
      </c>
      <c r="C72" s="210"/>
      <c r="D72" s="210"/>
      <c r="E72" s="211"/>
      <c r="F72" s="129">
        <v>408</v>
      </c>
      <c r="G72" s="119">
        <v>44</v>
      </c>
      <c r="H72" s="131">
        <v>355</v>
      </c>
      <c r="I72" s="220" t="str">
        <f t="shared" si="5"/>
        <v>****※****※****※****※****※****※****※*</v>
      </c>
      <c r="J72" s="221"/>
      <c r="K72" s="221"/>
      <c r="L72" s="221"/>
      <c r="M72" s="126">
        <f t="shared" si="7"/>
        <v>9847</v>
      </c>
    </row>
    <row r="73" spans="1:13" ht="13.5">
      <c r="A73" s="125">
        <f t="shared" si="6"/>
        <v>9864</v>
      </c>
      <c r="B73" s="210" t="str">
        <f t="shared" si="4"/>
        <v>**※****※****※****※****※****※****※****</v>
      </c>
      <c r="C73" s="210"/>
      <c r="D73" s="210"/>
      <c r="E73" s="211"/>
      <c r="F73" s="129">
        <v>367</v>
      </c>
      <c r="G73" s="119">
        <v>43</v>
      </c>
      <c r="H73" s="131">
        <v>331</v>
      </c>
      <c r="I73" s="222" t="str">
        <f t="shared" si="5"/>
        <v>****※****※****※****※****※****※****</v>
      </c>
      <c r="J73" s="217"/>
      <c r="K73" s="217"/>
      <c r="L73" s="217"/>
      <c r="M73" s="123">
        <f t="shared" si="7"/>
        <v>10178</v>
      </c>
    </row>
    <row r="74" spans="1:13" ht="13.5">
      <c r="A74" s="125">
        <f t="shared" si="6"/>
        <v>10173</v>
      </c>
      <c r="B74" s="210" t="str">
        <f t="shared" si="4"/>
        <v>*※****※****※****※****※****※****</v>
      </c>
      <c r="C74" s="210"/>
      <c r="D74" s="210"/>
      <c r="E74" s="211"/>
      <c r="F74" s="129">
        <v>309</v>
      </c>
      <c r="G74" s="119">
        <v>42</v>
      </c>
      <c r="H74" s="131">
        <v>299</v>
      </c>
      <c r="I74" s="222" t="str">
        <f t="shared" si="5"/>
        <v>****※****※****※****※****※****※</v>
      </c>
      <c r="J74" s="217"/>
      <c r="K74" s="217"/>
      <c r="L74" s="217"/>
      <c r="M74" s="123">
        <f t="shared" si="7"/>
        <v>10477</v>
      </c>
    </row>
    <row r="75" spans="1:13" ht="13.5">
      <c r="A75" s="125">
        <f t="shared" si="6"/>
        <v>10503</v>
      </c>
      <c r="B75" s="210" t="str">
        <f t="shared" si="4"/>
        <v>****※****※****※****※****※****※****</v>
      </c>
      <c r="C75" s="210"/>
      <c r="D75" s="210"/>
      <c r="E75" s="211"/>
      <c r="F75" s="129">
        <v>330</v>
      </c>
      <c r="G75" s="119">
        <v>41</v>
      </c>
      <c r="H75" s="131">
        <v>310</v>
      </c>
      <c r="I75" s="222" t="str">
        <f t="shared" si="5"/>
        <v>****※****※****※****※****※****※**</v>
      </c>
      <c r="J75" s="217"/>
      <c r="K75" s="217"/>
      <c r="L75" s="217"/>
      <c r="M75" s="123">
        <f t="shared" si="7"/>
        <v>10787</v>
      </c>
    </row>
    <row r="76" spans="1:13" ht="13.5">
      <c r="A76" s="124">
        <f t="shared" si="6"/>
        <v>10823</v>
      </c>
      <c r="B76" s="212" t="str">
        <f aca="true" t="shared" si="8" ref="B76:B107">IF(F76=0,"",(LOOKUP(F76,男)))</f>
        <v>***※****※****※****※****※****※****</v>
      </c>
      <c r="C76" s="212"/>
      <c r="D76" s="212"/>
      <c r="E76" s="213"/>
      <c r="F76" s="130">
        <v>320</v>
      </c>
      <c r="G76" s="122">
        <v>40</v>
      </c>
      <c r="H76" s="132">
        <v>307</v>
      </c>
      <c r="I76" s="218" t="str">
        <f aca="true" t="shared" si="9" ref="I76:I107">IF(H76=0,"",(LOOKUP(H76,女)))</f>
        <v>****※****※****※****※****※****※*</v>
      </c>
      <c r="J76" s="219"/>
      <c r="K76" s="219"/>
      <c r="L76" s="219"/>
      <c r="M76" s="124">
        <f t="shared" si="7"/>
        <v>11094</v>
      </c>
    </row>
    <row r="77" spans="1:13" ht="13.5">
      <c r="A77" s="125">
        <f aca="true" t="shared" si="10" ref="A77:A108">A76+F77</f>
        <v>11145</v>
      </c>
      <c r="B77" s="210" t="str">
        <f t="shared" si="8"/>
        <v>***※****※****※****※****※****※****</v>
      </c>
      <c r="C77" s="210"/>
      <c r="D77" s="210"/>
      <c r="E77" s="211"/>
      <c r="F77" s="129">
        <v>322</v>
      </c>
      <c r="G77" s="119">
        <v>39</v>
      </c>
      <c r="H77" s="131">
        <v>309</v>
      </c>
      <c r="I77" s="220" t="str">
        <f t="shared" si="9"/>
        <v>****※****※****※****※****※****※*</v>
      </c>
      <c r="J77" s="221"/>
      <c r="K77" s="221"/>
      <c r="L77" s="221"/>
      <c r="M77" s="126">
        <f aca="true" t="shared" si="11" ref="M77:M108">M76+H77</f>
        <v>11403</v>
      </c>
    </row>
    <row r="78" spans="1:13" ht="13.5">
      <c r="A78" s="125">
        <f t="shared" si="10"/>
        <v>11486</v>
      </c>
      <c r="B78" s="210" t="str">
        <f t="shared" si="8"/>
        <v>※****※****※****※****※****※****※****</v>
      </c>
      <c r="C78" s="210"/>
      <c r="D78" s="210"/>
      <c r="E78" s="211"/>
      <c r="F78" s="129">
        <v>341</v>
      </c>
      <c r="G78" s="119">
        <v>38</v>
      </c>
      <c r="H78" s="131">
        <v>298</v>
      </c>
      <c r="I78" s="222" t="str">
        <f t="shared" si="9"/>
        <v>****※****※****※****※****※****※</v>
      </c>
      <c r="J78" s="217"/>
      <c r="K78" s="217"/>
      <c r="L78" s="217"/>
      <c r="M78" s="123">
        <f t="shared" si="11"/>
        <v>11701</v>
      </c>
    </row>
    <row r="79" spans="1:13" ht="13.5">
      <c r="A79" s="125">
        <f t="shared" si="10"/>
        <v>11829</v>
      </c>
      <c r="B79" s="210" t="str">
        <f t="shared" si="8"/>
        <v>※****※****※****※****※****※****※****</v>
      </c>
      <c r="C79" s="210"/>
      <c r="D79" s="210"/>
      <c r="E79" s="211"/>
      <c r="F79" s="129">
        <v>343</v>
      </c>
      <c r="G79" s="119">
        <v>37</v>
      </c>
      <c r="H79" s="131">
        <v>300</v>
      </c>
      <c r="I79" s="222" t="str">
        <f t="shared" si="9"/>
        <v>****※****※****※****※****※****※*</v>
      </c>
      <c r="J79" s="217"/>
      <c r="K79" s="217"/>
      <c r="L79" s="217"/>
      <c r="M79" s="123">
        <f t="shared" si="11"/>
        <v>12001</v>
      </c>
    </row>
    <row r="80" spans="1:13" ht="13.5">
      <c r="A80" s="125">
        <f t="shared" si="10"/>
        <v>12179</v>
      </c>
      <c r="B80" s="210" t="str">
        <f t="shared" si="8"/>
        <v>*※****※****※****※****※****※****※****</v>
      </c>
      <c r="C80" s="210"/>
      <c r="D80" s="210"/>
      <c r="E80" s="211"/>
      <c r="F80" s="129">
        <v>350</v>
      </c>
      <c r="G80" s="119">
        <v>36</v>
      </c>
      <c r="H80" s="131">
        <v>287</v>
      </c>
      <c r="I80" s="222" t="str">
        <f t="shared" si="9"/>
        <v>****※****※****※****※****※****</v>
      </c>
      <c r="J80" s="217"/>
      <c r="K80" s="217"/>
      <c r="L80" s="217"/>
      <c r="M80" s="123">
        <f t="shared" si="11"/>
        <v>12288</v>
      </c>
    </row>
    <row r="81" spans="1:13" ht="13.5">
      <c r="A81" s="124">
        <f t="shared" si="10"/>
        <v>12507</v>
      </c>
      <c r="B81" s="212" t="str">
        <f t="shared" si="8"/>
        <v>***※****※****※****※****※****※****</v>
      </c>
      <c r="C81" s="212"/>
      <c r="D81" s="212"/>
      <c r="E81" s="213"/>
      <c r="F81" s="130">
        <v>328</v>
      </c>
      <c r="G81" s="122">
        <v>35</v>
      </c>
      <c r="H81" s="132">
        <v>283</v>
      </c>
      <c r="I81" s="218" t="str">
        <f t="shared" si="9"/>
        <v>****※****※****※****※****※****</v>
      </c>
      <c r="J81" s="219"/>
      <c r="K81" s="219"/>
      <c r="L81" s="219"/>
      <c r="M81" s="124">
        <f t="shared" si="11"/>
        <v>12571</v>
      </c>
    </row>
    <row r="82" spans="1:13" ht="13.5">
      <c r="A82" s="125">
        <f t="shared" si="10"/>
        <v>12814</v>
      </c>
      <c r="B82" s="210" t="str">
        <f t="shared" si="8"/>
        <v>*※****※****※****※****※****※****</v>
      </c>
      <c r="C82" s="210"/>
      <c r="D82" s="210"/>
      <c r="E82" s="211"/>
      <c r="F82" s="129">
        <v>307</v>
      </c>
      <c r="G82" s="119">
        <v>34</v>
      </c>
      <c r="H82" s="131">
        <v>282</v>
      </c>
      <c r="I82" s="220" t="str">
        <f t="shared" si="9"/>
        <v>****※****※****※****※****※****</v>
      </c>
      <c r="J82" s="221"/>
      <c r="K82" s="221"/>
      <c r="L82" s="221"/>
      <c r="M82" s="126">
        <f t="shared" si="11"/>
        <v>12853</v>
      </c>
    </row>
    <row r="83" spans="1:13" ht="13.5">
      <c r="A83" s="125">
        <f t="shared" si="10"/>
        <v>13128</v>
      </c>
      <c r="B83" s="210" t="str">
        <f t="shared" si="8"/>
        <v>**※****※****※****※****※****※****</v>
      </c>
      <c r="C83" s="210"/>
      <c r="D83" s="210"/>
      <c r="E83" s="211"/>
      <c r="F83" s="129">
        <v>314</v>
      </c>
      <c r="G83" s="119">
        <v>33</v>
      </c>
      <c r="H83" s="131">
        <v>264</v>
      </c>
      <c r="I83" s="222" t="str">
        <f t="shared" si="9"/>
        <v>****※****※****※****※****※**</v>
      </c>
      <c r="J83" s="217"/>
      <c r="K83" s="217"/>
      <c r="L83" s="217"/>
      <c r="M83" s="123">
        <f t="shared" si="11"/>
        <v>13117</v>
      </c>
    </row>
    <row r="84" spans="1:13" ht="13.5">
      <c r="A84" s="125">
        <f t="shared" si="10"/>
        <v>13400</v>
      </c>
      <c r="B84" s="210" t="str">
        <f t="shared" si="8"/>
        <v>***※****※****※****※****※****</v>
      </c>
      <c r="C84" s="210"/>
      <c r="D84" s="210"/>
      <c r="E84" s="211"/>
      <c r="F84" s="129">
        <v>272</v>
      </c>
      <c r="G84" s="119">
        <v>32</v>
      </c>
      <c r="H84" s="131">
        <v>273</v>
      </c>
      <c r="I84" s="222" t="str">
        <f t="shared" si="9"/>
        <v>****※****※****※****※****※***</v>
      </c>
      <c r="J84" s="217"/>
      <c r="K84" s="217"/>
      <c r="L84" s="217"/>
      <c r="M84" s="123">
        <f t="shared" si="11"/>
        <v>13390</v>
      </c>
    </row>
    <row r="85" spans="1:13" ht="13.5">
      <c r="A85" s="125">
        <f t="shared" si="10"/>
        <v>13710</v>
      </c>
      <c r="B85" s="210" t="str">
        <f t="shared" si="8"/>
        <v>**※****※****※****※****※****※****</v>
      </c>
      <c r="C85" s="210"/>
      <c r="D85" s="210"/>
      <c r="E85" s="211"/>
      <c r="F85" s="129">
        <v>310</v>
      </c>
      <c r="G85" s="119">
        <v>31</v>
      </c>
      <c r="H85" s="131">
        <v>271</v>
      </c>
      <c r="I85" s="222" t="str">
        <f t="shared" si="9"/>
        <v>****※****※****※****※****※***</v>
      </c>
      <c r="J85" s="217"/>
      <c r="K85" s="217"/>
      <c r="L85" s="217"/>
      <c r="M85" s="123">
        <f t="shared" si="11"/>
        <v>13661</v>
      </c>
    </row>
    <row r="86" spans="1:13" ht="13.5">
      <c r="A86" s="124">
        <f t="shared" si="10"/>
        <v>13987</v>
      </c>
      <c r="B86" s="212" t="str">
        <f t="shared" si="8"/>
        <v>***※****※****※****※****※****</v>
      </c>
      <c r="C86" s="212"/>
      <c r="D86" s="212"/>
      <c r="E86" s="213"/>
      <c r="F86" s="130">
        <v>277</v>
      </c>
      <c r="G86" s="122">
        <v>30</v>
      </c>
      <c r="H86" s="132">
        <v>244</v>
      </c>
      <c r="I86" s="218" t="str">
        <f t="shared" si="9"/>
        <v>****※****※****※****※****※</v>
      </c>
      <c r="J86" s="219"/>
      <c r="K86" s="219"/>
      <c r="L86" s="219"/>
      <c r="M86" s="124">
        <f t="shared" si="11"/>
        <v>13905</v>
      </c>
    </row>
    <row r="87" spans="1:13" ht="13.5">
      <c r="A87" s="125">
        <f t="shared" si="10"/>
        <v>14289</v>
      </c>
      <c r="B87" s="210" t="str">
        <f t="shared" si="8"/>
        <v>*※****※****※****※****※****※****</v>
      </c>
      <c r="C87" s="210"/>
      <c r="D87" s="210"/>
      <c r="E87" s="211"/>
      <c r="F87" s="129">
        <v>302</v>
      </c>
      <c r="G87" s="119">
        <v>29</v>
      </c>
      <c r="H87" s="131">
        <v>259</v>
      </c>
      <c r="I87" s="220" t="str">
        <f t="shared" si="9"/>
        <v>****※****※****※****※****※*</v>
      </c>
      <c r="J87" s="221"/>
      <c r="K87" s="221"/>
      <c r="L87" s="221"/>
      <c r="M87" s="126">
        <f t="shared" si="11"/>
        <v>14164</v>
      </c>
    </row>
    <row r="88" spans="1:13" ht="13.5">
      <c r="A88" s="125">
        <f t="shared" si="10"/>
        <v>14543</v>
      </c>
      <c r="B88" s="210" t="str">
        <f t="shared" si="8"/>
        <v>*※****※****※****※****※****</v>
      </c>
      <c r="C88" s="210"/>
      <c r="D88" s="210"/>
      <c r="E88" s="211"/>
      <c r="F88" s="129">
        <v>254</v>
      </c>
      <c r="G88" s="119">
        <v>28</v>
      </c>
      <c r="H88" s="131">
        <v>244</v>
      </c>
      <c r="I88" s="222" t="str">
        <f t="shared" si="9"/>
        <v>****※****※****※****※****※</v>
      </c>
      <c r="J88" s="217"/>
      <c r="K88" s="217"/>
      <c r="L88" s="217"/>
      <c r="M88" s="123">
        <f t="shared" si="11"/>
        <v>14408</v>
      </c>
    </row>
    <row r="89" spans="1:13" ht="13.5">
      <c r="A89" s="125">
        <f t="shared" si="10"/>
        <v>14828</v>
      </c>
      <c r="B89" s="210" t="str">
        <f t="shared" si="8"/>
        <v>****※****※****※****※****※****</v>
      </c>
      <c r="C89" s="210"/>
      <c r="D89" s="210"/>
      <c r="E89" s="211"/>
      <c r="F89" s="129">
        <v>285</v>
      </c>
      <c r="G89" s="119">
        <v>27</v>
      </c>
      <c r="H89" s="131">
        <v>231</v>
      </c>
      <c r="I89" s="222" t="str">
        <f t="shared" si="9"/>
        <v>****※****※****※****※****</v>
      </c>
      <c r="J89" s="217"/>
      <c r="K89" s="217"/>
      <c r="L89" s="217"/>
      <c r="M89" s="123">
        <f t="shared" si="11"/>
        <v>14639</v>
      </c>
    </row>
    <row r="90" spans="1:13" ht="13.5">
      <c r="A90" s="125">
        <f t="shared" si="10"/>
        <v>15057</v>
      </c>
      <c r="B90" s="210" t="str">
        <f t="shared" si="8"/>
        <v>***※****※****※****※****</v>
      </c>
      <c r="C90" s="210"/>
      <c r="D90" s="210"/>
      <c r="E90" s="211"/>
      <c r="F90" s="129">
        <v>229</v>
      </c>
      <c r="G90" s="119">
        <v>26</v>
      </c>
      <c r="H90" s="131">
        <v>218</v>
      </c>
      <c r="I90" s="222" t="str">
        <f t="shared" si="9"/>
        <v>****※****※****※****※**</v>
      </c>
      <c r="J90" s="217"/>
      <c r="K90" s="217"/>
      <c r="L90" s="217"/>
      <c r="M90" s="123">
        <f t="shared" si="11"/>
        <v>14857</v>
      </c>
    </row>
    <row r="91" spans="1:13" ht="13.5">
      <c r="A91" s="124">
        <f t="shared" si="10"/>
        <v>15288</v>
      </c>
      <c r="B91" s="212" t="str">
        <f t="shared" si="8"/>
        <v>****※****※****※****※****</v>
      </c>
      <c r="C91" s="212"/>
      <c r="D91" s="212"/>
      <c r="E91" s="213"/>
      <c r="F91" s="130">
        <v>231</v>
      </c>
      <c r="G91" s="122">
        <v>25</v>
      </c>
      <c r="H91" s="132">
        <v>216</v>
      </c>
      <c r="I91" s="218" t="str">
        <f t="shared" si="9"/>
        <v>****※****※****※****※**</v>
      </c>
      <c r="J91" s="219"/>
      <c r="K91" s="219"/>
      <c r="L91" s="219"/>
      <c r="M91" s="124">
        <f t="shared" si="11"/>
        <v>15073</v>
      </c>
    </row>
    <row r="92" spans="1:13" ht="13.5">
      <c r="A92" s="125">
        <f t="shared" si="10"/>
        <v>15517</v>
      </c>
      <c r="B92" s="210" t="str">
        <f t="shared" si="8"/>
        <v>***※****※****※****※****</v>
      </c>
      <c r="C92" s="210"/>
      <c r="D92" s="210"/>
      <c r="E92" s="211"/>
      <c r="F92" s="129">
        <v>229</v>
      </c>
      <c r="G92" s="119">
        <v>24</v>
      </c>
      <c r="H92" s="131">
        <v>212</v>
      </c>
      <c r="I92" s="220" t="str">
        <f t="shared" si="9"/>
        <v>****※****※****※****※**</v>
      </c>
      <c r="J92" s="221"/>
      <c r="K92" s="221"/>
      <c r="L92" s="221"/>
      <c r="M92" s="126">
        <f t="shared" si="11"/>
        <v>15285</v>
      </c>
    </row>
    <row r="93" spans="1:13" ht="13.5">
      <c r="A93" s="125">
        <f t="shared" si="10"/>
        <v>15745</v>
      </c>
      <c r="B93" s="210" t="str">
        <f t="shared" si="8"/>
        <v>***※****※****※****※****</v>
      </c>
      <c r="C93" s="210"/>
      <c r="D93" s="210"/>
      <c r="E93" s="211"/>
      <c r="F93" s="129">
        <v>228</v>
      </c>
      <c r="G93" s="119">
        <v>23</v>
      </c>
      <c r="H93" s="131">
        <v>199</v>
      </c>
      <c r="I93" s="222" t="str">
        <f t="shared" si="9"/>
        <v>****※****※****※****※</v>
      </c>
      <c r="J93" s="217"/>
      <c r="K93" s="217"/>
      <c r="L93" s="217"/>
      <c r="M93" s="123">
        <f t="shared" si="11"/>
        <v>15484</v>
      </c>
    </row>
    <row r="94" spans="1:13" ht="13.5">
      <c r="A94" s="125">
        <f t="shared" si="10"/>
        <v>15967</v>
      </c>
      <c r="B94" s="210" t="str">
        <f t="shared" si="8"/>
        <v>***※****※****※****※****</v>
      </c>
      <c r="C94" s="210"/>
      <c r="D94" s="210"/>
      <c r="E94" s="211"/>
      <c r="F94" s="129">
        <v>222</v>
      </c>
      <c r="G94" s="119">
        <v>22</v>
      </c>
      <c r="H94" s="131">
        <v>195</v>
      </c>
      <c r="I94" s="222" t="str">
        <f t="shared" si="9"/>
        <v>****※****※****※****※</v>
      </c>
      <c r="J94" s="217"/>
      <c r="K94" s="217"/>
      <c r="L94" s="217"/>
      <c r="M94" s="123">
        <f t="shared" si="11"/>
        <v>15679</v>
      </c>
    </row>
    <row r="95" spans="1:13" ht="13.5">
      <c r="A95" s="125">
        <f t="shared" si="10"/>
        <v>16188</v>
      </c>
      <c r="B95" s="210" t="str">
        <f t="shared" si="8"/>
        <v>***※****※****※****※****</v>
      </c>
      <c r="C95" s="210"/>
      <c r="D95" s="210"/>
      <c r="E95" s="211"/>
      <c r="F95" s="129">
        <v>221</v>
      </c>
      <c r="G95" s="119">
        <v>21</v>
      </c>
      <c r="H95" s="131">
        <v>222</v>
      </c>
      <c r="I95" s="222" t="str">
        <f t="shared" si="9"/>
        <v>****※****※****※****※***</v>
      </c>
      <c r="J95" s="217"/>
      <c r="K95" s="217"/>
      <c r="L95" s="217"/>
      <c r="M95" s="123">
        <f t="shared" si="11"/>
        <v>15901</v>
      </c>
    </row>
    <row r="96" spans="1:13" ht="13.5">
      <c r="A96" s="124">
        <f t="shared" si="10"/>
        <v>16398</v>
      </c>
      <c r="B96" s="212" t="str">
        <f t="shared" si="8"/>
        <v>**※****※****※****※****</v>
      </c>
      <c r="C96" s="212"/>
      <c r="D96" s="212"/>
      <c r="E96" s="213"/>
      <c r="F96" s="130">
        <v>210</v>
      </c>
      <c r="G96" s="122">
        <v>20</v>
      </c>
      <c r="H96" s="132">
        <v>217</v>
      </c>
      <c r="I96" s="218" t="str">
        <f t="shared" si="9"/>
        <v>****※****※****※****※**</v>
      </c>
      <c r="J96" s="219"/>
      <c r="K96" s="219"/>
      <c r="L96" s="219"/>
      <c r="M96" s="124">
        <f t="shared" si="11"/>
        <v>16118</v>
      </c>
    </row>
    <row r="97" spans="1:13" ht="13.5">
      <c r="A97" s="125">
        <f t="shared" si="10"/>
        <v>16642</v>
      </c>
      <c r="B97" s="210" t="str">
        <f t="shared" si="8"/>
        <v>※****※****※****※****※****</v>
      </c>
      <c r="C97" s="210"/>
      <c r="D97" s="210"/>
      <c r="E97" s="211"/>
      <c r="F97" s="129">
        <v>244</v>
      </c>
      <c r="G97" s="119">
        <v>19</v>
      </c>
      <c r="H97" s="131">
        <v>201</v>
      </c>
      <c r="I97" s="220" t="str">
        <f t="shared" si="9"/>
        <v>****※****※****※****※*</v>
      </c>
      <c r="J97" s="221"/>
      <c r="K97" s="221"/>
      <c r="L97" s="221"/>
      <c r="M97" s="126">
        <f t="shared" si="11"/>
        <v>16319</v>
      </c>
    </row>
    <row r="98" spans="1:13" ht="13.5">
      <c r="A98" s="125">
        <f t="shared" si="10"/>
        <v>16881</v>
      </c>
      <c r="B98" s="210" t="str">
        <f t="shared" si="8"/>
        <v>****※****※****※****※****</v>
      </c>
      <c r="C98" s="210"/>
      <c r="D98" s="210"/>
      <c r="E98" s="211"/>
      <c r="F98" s="129">
        <v>239</v>
      </c>
      <c r="G98" s="119">
        <v>18</v>
      </c>
      <c r="H98" s="131">
        <v>184</v>
      </c>
      <c r="I98" s="222" t="str">
        <f t="shared" si="9"/>
        <v>****※****※****※****</v>
      </c>
      <c r="J98" s="217"/>
      <c r="K98" s="217"/>
      <c r="L98" s="217"/>
      <c r="M98" s="123">
        <f t="shared" si="11"/>
        <v>16503</v>
      </c>
    </row>
    <row r="99" spans="1:13" ht="13.5">
      <c r="A99" s="125">
        <f t="shared" si="10"/>
        <v>17102</v>
      </c>
      <c r="B99" s="210" t="str">
        <f t="shared" si="8"/>
        <v>***※****※****※****※****</v>
      </c>
      <c r="C99" s="210"/>
      <c r="D99" s="210"/>
      <c r="E99" s="211"/>
      <c r="F99" s="129">
        <v>221</v>
      </c>
      <c r="G99" s="119">
        <v>17</v>
      </c>
      <c r="H99" s="131">
        <v>202</v>
      </c>
      <c r="I99" s="222" t="str">
        <f t="shared" si="9"/>
        <v>****※****※****※****※*</v>
      </c>
      <c r="J99" s="217"/>
      <c r="K99" s="217"/>
      <c r="L99" s="217"/>
      <c r="M99" s="123">
        <f t="shared" si="11"/>
        <v>16705</v>
      </c>
    </row>
    <row r="100" spans="1:13" ht="13.5">
      <c r="A100" s="125">
        <f t="shared" si="10"/>
        <v>17334</v>
      </c>
      <c r="B100" s="210" t="str">
        <f t="shared" si="8"/>
        <v>****※****※****※****※****</v>
      </c>
      <c r="C100" s="210"/>
      <c r="D100" s="210"/>
      <c r="E100" s="211"/>
      <c r="F100" s="129">
        <v>232</v>
      </c>
      <c r="G100" s="119">
        <v>16</v>
      </c>
      <c r="H100" s="131">
        <v>208</v>
      </c>
      <c r="I100" s="222" t="str">
        <f t="shared" si="9"/>
        <v>****※****※****※****※*</v>
      </c>
      <c r="J100" s="217"/>
      <c r="K100" s="217"/>
      <c r="L100" s="217"/>
      <c r="M100" s="123">
        <f t="shared" si="11"/>
        <v>16913</v>
      </c>
    </row>
    <row r="101" spans="1:13" ht="13.5">
      <c r="A101" s="124">
        <f t="shared" si="10"/>
        <v>17565</v>
      </c>
      <c r="B101" s="212" t="str">
        <f t="shared" si="8"/>
        <v>****※****※****※****※****</v>
      </c>
      <c r="C101" s="212"/>
      <c r="D101" s="212"/>
      <c r="E101" s="213"/>
      <c r="F101" s="130">
        <v>231</v>
      </c>
      <c r="G101" s="122">
        <v>15</v>
      </c>
      <c r="H101" s="132">
        <v>217</v>
      </c>
      <c r="I101" s="218" t="str">
        <f t="shared" si="9"/>
        <v>****※****※****※****※**</v>
      </c>
      <c r="J101" s="219"/>
      <c r="K101" s="219"/>
      <c r="L101" s="219"/>
      <c r="M101" s="124">
        <f t="shared" si="11"/>
        <v>17130</v>
      </c>
    </row>
    <row r="102" spans="1:13" ht="13.5">
      <c r="A102" s="125">
        <f t="shared" si="10"/>
        <v>17798</v>
      </c>
      <c r="B102" s="210" t="str">
        <f t="shared" si="8"/>
        <v>****※****※****※****※****</v>
      </c>
      <c r="C102" s="210"/>
      <c r="D102" s="210"/>
      <c r="E102" s="211"/>
      <c r="F102" s="129">
        <v>233</v>
      </c>
      <c r="G102" s="119">
        <v>14</v>
      </c>
      <c r="H102" s="131">
        <v>209</v>
      </c>
      <c r="I102" s="220" t="str">
        <f t="shared" si="9"/>
        <v>****※****※****※****※*</v>
      </c>
      <c r="J102" s="221"/>
      <c r="K102" s="221"/>
      <c r="L102" s="221"/>
      <c r="M102" s="126">
        <f t="shared" si="11"/>
        <v>17339</v>
      </c>
    </row>
    <row r="103" spans="1:13" ht="13.5">
      <c r="A103" s="125">
        <f t="shared" si="10"/>
        <v>18024</v>
      </c>
      <c r="B103" s="210" t="str">
        <f t="shared" si="8"/>
        <v>***※****※****※****※****</v>
      </c>
      <c r="C103" s="210"/>
      <c r="D103" s="210"/>
      <c r="E103" s="211"/>
      <c r="F103" s="129">
        <v>226</v>
      </c>
      <c r="G103" s="119">
        <v>13</v>
      </c>
      <c r="H103" s="131">
        <v>243</v>
      </c>
      <c r="I103" s="222" t="str">
        <f t="shared" si="9"/>
        <v>****※****※****※****※****※</v>
      </c>
      <c r="J103" s="217"/>
      <c r="K103" s="217"/>
      <c r="L103" s="217"/>
      <c r="M103" s="123">
        <f t="shared" si="11"/>
        <v>17582</v>
      </c>
    </row>
    <row r="104" spans="1:13" ht="13.5">
      <c r="A104" s="125">
        <f t="shared" si="10"/>
        <v>18227</v>
      </c>
      <c r="B104" s="210" t="str">
        <f t="shared" si="8"/>
        <v>*※****※****※****※****</v>
      </c>
      <c r="C104" s="210"/>
      <c r="D104" s="210"/>
      <c r="E104" s="211"/>
      <c r="F104" s="129">
        <v>203</v>
      </c>
      <c r="G104" s="119">
        <v>12</v>
      </c>
      <c r="H104" s="131">
        <v>221</v>
      </c>
      <c r="I104" s="222" t="str">
        <f t="shared" si="9"/>
        <v>****※****※****※****※***</v>
      </c>
      <c r="J104" s="217"/>
      <c r="K104" s="217"/>
      <c r="L104" s="217"/>
      <c r="M104" s="123">
        <f t="shared" si="11"/>
        <v>17803</v>
      </c>
    </row>
    <row r="105" spans="1:13" ht="13.5">
      <c r="A105" s="125">
        <f t="shared" si="10"/>
        <v>18461</v>
      </c>
      <c r="B105" s="210" t="str">
        <f t="shared" si="8"/>
        <v>****※****※****※****※****</v>
      </c>
      <c r="C105" s="210"/>
      <c r="D105" s="210"/>
      <c r="E105" s="211"/>
      <c r="F105" s="129">
        <v>234</v>
      </c>
      <c r="G105" s="119">
        <v>11</v>
      </c>
      <c r="H105" s="131">
        <v>230</v>
      </c>
      <c r="I105" s="222" t="str">
        <f t="shared" si="9"/>
        <v>****※****※****※****※****</v>
      </c>
      <c r="J105" s="217"/>
      <c r="K105" s="217"/>
      <c r="L105" s="217"/>
      <c r="M105" s="123">
        <f t="shared" si="11"/>
        <v>18033</v>
      </c>
    </row>
    <row r="106" spans="1:13" ht="13.5">
      <c r="A106" s="124">
        <f t="shared" si="10"/>
        <v>18712</v>
      </c>
      <c r="B106" s="212" t="str">
        <f t="shared" si="8"/>
        <v>*※****※****※****※****※****</v>
      </c>
      <c r="C106" s="212"/>
      <c r="D106" s="212"/>
      <c r="E106" s="213"/>
      <c r="F106" s="130">
        <v>251</v>
      </c>
      <c r="G106" s="122">
        <v>10</v>
      </c>
      <c r="H106" s="132">
        <v>229</v>
      </c>
      <c r="I106" s="218" t="str">
        <f t="shared" si="9"/>
        <v>****※****※****※****※***</v>
      </c>
      <c r="J106" s="219"/>
      <c r="K106" s="219"/>
      <c r="L106" s="219"/>
      <c r="M106" s="124">
        <f t="shared" si="11"/>
        <v>18262</v>
      </c>
    </row>
    <row r="107" spans="1:13" ht="13.5">
      <c r="A107" s="125">
        <f t="shared" si="10"/>
        <v>18962</v>
      </c>
      <c r="B107" s="210" t="str">
        <f t="shared" si="8"/>
        <v>*※****※****※****※****※****</v>
      </c>
      <c r="C107" s="210"/>
      <c r="D107" s="210"/>
      <c r="E107" s="211"/>
      <c r="F107" s="129">
        <v>250</v>
      </c>
      <c r="G107" s="119">
        <v>9</v>
      </c>
      <c r="H107" s="131">
        <v>220</v>
      </c>
      <c r="I107" s="220" t="str">
        <f t="shared" si="9"/>
        <v>****※****※****※****※***</v>
      </c>
      <c r="J107" s="221"/>
      <c r="K107" s="221"/>
      <c r="L107" s="221"/>
      <c r="M107" s="126">
        <f t="shared" si="11"/>
        <v>18482</v>
      </c>
    </row>
    <row r="108" spans="1:13" ht="13.5">
      <c r="A108" s="125">
        <f t="shared" si="10"/>
        <v>19205</v>
      </c>
      <c r="B108" s="210" t="str">
        <f aca="true" t="shared" si="12" ref="B108:B116">IF(F108=0,"",(LOOKUP(F108,男)))</f>
        <v>※****※****※****※****※****</v>
      </c>
      <c r="C108" s="210"/>
      <c r="D108" s="210"/>
      <c r="E108" s="211"/>
      <c r="F108" s="129">
        <v>243</v>
      </c>
      <c r="G108" s="119">
        <v>8</v>
      </c>
      <c r="H108" s="131">
        <v>235</v>
      </c>
      <c r="I108" s="222" t="str">
        <f aca="true" t="shared" si="13" ref="I108:I116">IF(H108=0,"",(LOOKUP(H108,女)))</f>
        <v>****※****※****※****※****</v>
      </c>
      <c r="J108" s="217"/>
      <c r="K108" s="217"/>
      <c r="L108" s="217"/>
      <c r="M108" s="123">
        <f t="shared" si="11"/>
        <v>18717</v>
      </c>
    </row>
    <row r="109" spans="1:13" ht="13.5">
      <c r="A109" s="125">
        <f aca="true" t="shared" si="14" ref="A109:A116">A108+F109</f>
        <v>19493</v>
      </c>
      <c r="B109" s="210" t="str">
        <f t="shared" si="12"/>
        <v>****※****※****※****※****※****</v>
      </c>
      <c r="C109" s="210"/>
      <c r="D109" s="210"/>
      <c r="E109" s="211"/>
      <c r="F109" s="129">
        <v>288</v>
      </c>
      <c r="G109" s="119">
        <v>7</v>
      </c>
      <c r="H109" s="131">
        <v>258</v>
      </c>
      <c r="I109" s="222" t="str">
        <f t="shared" si="13"/>
        <v>****※****※****※****※****※*</v>
      </c>
      <c r="J109" s="217"/>
      <c r="K109" s="217"/>
      <c r="L109" s="217"/>
      <c r="M109" s="123">
        <f aca="true" t="shared" si="15" ref="M109:M116">M108+H109</f>
        <v>18975</v>
      </c>
    </row>
    <row r="110" spans="1:13" ht="13.5">
      <c r="A110" s="125">
        <f t="shared" si="14"/>
        <v>19735</v>
      </c>
      <c r="B110" s="210" t="str">
        <f t="shared" si="12"/>
        <v>※****※****※****※****※****</v>
      </c>
      <c r="C110" s="210"/>
      <c r="D110" s="210"/>
      <c r="E110" s="211"/>
      <c r="F110" s="129">
        <v>242</v>
      </c>
      <c r="G110" s="119">
        <v>6</v>
      </c>
      <c r="H110" s="131">
        <v>247</v>
      </c>
      <c r="I110" s="222" t="str">
        <f t="shared" si="13"/>
        <v>****※****※****※****※****※</v>
      </c>
      <c r="J110" s="217"/>
      <c r="K110" s="217"/>
      <c r="L110" s="217"/>
      <c r="M110" s="123">
        <f t="shared" si="15"/>
        <v>19222</v>
      </c>
    </row>
    <row r="111" spans="1:13" ht="13.5">
      <c r="A111" s="124">
        <f t="shared" si="14"/>
        <v>20005</v>
      </c>
      <c r="B111" s="212" t="str">
        <f t="shared" si="12"/>
        <v>***※****※****※****※****※****</v>
      </c>
      <c r="C111" s="212"/>
      <c r="D111" s="212"/>
      <c r="E111" s="213"/>
      <c r="F111" s="130">
        <v>270</v>
      </c>
      <c r="G111" s="122">
        <v>5</v>
      </c>
      <c r="H111" s="132">
        <v>233</v>
      </c>
      <c r="I111" s="218" t="str">
        <f t="shared" si="13"/>
        <v>****※****※****※****※****</v>
      </c>
      <c r="J111" s="219"/>
      <c r="K111" s="219"/>
      <c r="L111" s="219"/>
      <c r="M111" s="124">
        <f t="shared" si="15"/>
        <v>19455</v>
      </c>
    </row>
    <row r="112" spans="1:13" ht="13.5">
      <c r="A112" s="125">
        <f t="shared" si="14"/>
        <v>20246</v>
      </c>
      <c r="B112" s="210" t="str">
        <f t="shared" si="12"/>
        <v>※****※****※****※****※****</v>
      </c>
      <c r="C112" s="210"/>
      <c r="D112" s="210"/>
      <c r="E112" s="211"/>
      <c r="F112" s="129">
        <v>241</v>
      </c>
      <c r="G112" s="119">
        <v>4</v>
      </c>
      <c r="H112" s="131">
        <v>241</v>
      </c>
      <c r="I112" s="220" t="str">
        <f t="shared" si="13"/>
        <v>****※****※****※****※****※</v>
      </c>
      <c r="J112" s="221"/>
      <c r="K112" s="221"/>
      <c r="L112" s="221"/>
      <c r="M112" s="126">
        <f t="shared" si="15"/>
        <v>19696</v>
      </c>
    </row>
    <row r="113" spans="1:13" ht="13.5">
      <c r="A113" s="125">
        <f t="shared" si="14"/>
        <v>20462</v>
      </c>
      <c r="B113" s="210" t="str">
        <f t="shared" si="12"/>
        <v>**※****※****※****※****</v>
      </c>
      <c r="C113" s="210"/>
      <c r="D113" s="210"/>
      <c r="E113" s="211"/>
      <c r="F113" s="129">
        <v>216</v>
      </c>
      <c r="G113" s="119">
        <v>3</v>
      </c>
      <c r="H113" s="131">
        <v>212</v>
      </c>
      <c r="I113" s="222" t="str">
        <f t="shared" si="13"/>
        <v>****※****※****※****※**</v>
      </c>
      <c r="J113" s="217"/>
      <c r="K113" s="217"/>
      <c r="L113" s="217"/>
      <c r="M113" s="123">
        <f t="shared" si="15"/>
        <v>19908</v>
      </c>
    </row>
    <row r="114" spans="1:13" ht="13.5">
      <c r="A114" s="125">
        <f t="shared" si="14"/>
        <v>20719</v>
      </c>
      <c r="B114" s="210" t="str">
        <f t="shared" si="12"/>
        <v>*※****※****※****※****※****</v>
      </c>
      <c r="C114" s="210"/>
      <c r="D114" s="210"/>
      <c r="E114" s="211"/>
      <c r="F114" s="129">
        <v>257</v>
      </c>
      <c r="G114" s="119">
        <v>2</v>
      </c>
      <c r="H114" s="131">
        <v>238</v>
      </c>
      <c r="I114" s="222" t="str">
        <f t="shared" si="13"/>
        <v>****※****※****※****※****</v>
      </c>
      <c r="J114" s="217"/>
      <c r="K114" s="217"/>
      <c r="L114" s="217"/>
      <c r="M114" s="123">
        <f t="shared" si="15"/>
        <v>20146</v>
      </c>
    </row>
    <row r="115" spans="1:13" ht="13.5">
      <c r="A115" s="125">
        <f t="shared" si="14"/>
        <v>20966</v>
      </c>
      <c r="B115" s="210" t="str">
        <f t="shared" si="12"/>
        <v>※****※****※****※****※****</v>
      </c>
      <c r="C115" s="210"/>
      <c r="D115" s="210"/>
      <c r="E115" s="211"/>
      <c r="F115" s="129">
        <v>247</v>
      </c>
      <c r="G115" s="119">
        <v>1</v>
      </c>
      <c r="H115" s="131">
        <v>228</v>
      </c>
      <c r="I115" s="222" t="str">
        <f t="shared" si="13"/>
        <v>****※****※****※****※***</v>
      </c>
      <c r="J115" s="217"/>
      <c r="K115" s="217"/>
      <c r="L115" s="217"/>
      <c r="M115" s="123">
        <f t="shared" si="15"/>
        <v>20374</v>
      </c>
    </row>
    <row r="116" spans="1:13" ht="13.5">
      <c r="A116" s="124">
        <f t="shared" si="14"/>
        <v>21210</v>
      </c>
      <c r="B116" s="212" t="str">
        <f t="shared" si="12"/>
        <v>※****※****※****※****※****</v>
      </c>
      <c r="C116" s="212"/>
      <c r="D116" s="212"/>
      <c r="E116" s="213"/>
      <c r="F116" s="129">
        <v>244</v>
      </c>
      <c r="G116" s="119">
        <v>0</v>
      </c>
      <c r="H116" s="131">
        <v>212</v>
      </c>
      <c r="I116" s="218" t="str">
        <f t="shared" si="13"/>
        <v>****※****※****※****※**</v>
      </c>
      <c r="J116" s="219"/>
      <c r="K116" s="219"/>
      <c r="L116" s="219"/>
      <c r="M116" s="124">
        <f t="shared" si="15"/>
        <v>20586</v>
      </c>
    </row>
    <row r="117" spans="1:13" ht="13.5">
      <c r="A117" s="34" t="s">
        <v>153</v>
      </c>
      <c r="B117" s="214" t="s">
        <v>168</v>
      </c>
      <c r="C117" s="214"/>
      <c r="D117" s="214"/>
      <c r="E117" s="215"/>
      <c r="F117" s="118" t="s">
        <v>267</v>
      </c>
      <c r="G117" s="119" t="s">
        <v>170</v>
      </c>
      <c r="H117" s="120" t="s">
        <v>269</v>
      </c>
      <c r="I117" s="214" t="s">
        <v>172</v>
      </c>
      <c r="J117" s="214"/>
      <c r="K117" s="214"/>
      <c r="L117" s="216"/>
      <c r="M117" s="34" t="s">
        <v>173</v>
      </c>
    </row>
  </sheetData>
  <sheetProtection/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8" scale="76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zoomScalePageLayoutView="0" workbookViewId="0" topLeftCell="A13">
      <selection activeCell="H5" sqref="H5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6384" width="9" style="34" customWidth="1"/>
  </cols>
  <sheetData>
    <row r="1" spans="2:12" ht="24.75" customHeight="1">
      <c r="B1" s="116" t="str">
        <f>"平成"&amp;WIDECHAR('[1]目次'!B3+1)&amp;"年３月１日の人口"</f>
        <v>平成３０年３月１日の人口</v>
      </c>
      <c r="C1" s="63"/>
      <c r="E1" s="64"/>
      <c r="L1" s="88" t="s">
        <v>281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270</v>
      </c>
      <c r="H2" s="76"/>
      <c r="I2" s="75"/>
    </row>
    <row r="3" spans="2:17" ht="15" customHeight="1">
      <c r="B3" s="81" t="s">
        <v>265</v>
      </c>
      <c r="C3" s="111"/>
      <c r="D3" s="162">
        <f>D9+D15</f>
        <v>41274</v>
      </c>
      <c r="E3" s="163"/>
      <c r="F3" s="164"/>
      <c r="G3" s="45" t="s">
        <v>282</v>
      </c>
      <c r="H3" s="66">
        <f>D3-'[1]２月'!D3</f>
        <v>100</v>
      </c>
      <c r="I3" s="46" t="s">
        <v>283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</row>
    <row r="4" spans="2:17" ht="15" customHeight="1">
      <c r="B4" s="112" t="s">
        <v>107</v>
      </c>
      <c r="C4" s="113"/>
      <c r="D4" s="165">
        <f>D10+D16</f>
        <v>20889</v>
      </c>
      <c r="E4" s="166"/>
      <c r="F4" s="167"/>
      <c r="G4" s="47" t="s">
        <v>284</v>
      </c>
      <c r="H4" s="67">
        <f>D4-'[1]２月'!D4</f>
        <v>58</v>
      </c>
      <c r="I4" s="48" t="s">
        <v>285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82" t="s">
        <v>111</v>
      </c>
      <c r="P4" s="83"/>
      <c r="Q4" s="84"/>
    </row>
    <row r="5" spans="2:17" ht="15" customHeight="1">
      <c r="B5" s="112" t="s">
        <v>108</v>
      </c>
      <c r="C5" s="113"/>
      <c r="D5" s="165">
        <f>D11+D17</f>
        <v>20385</v>
      </c>
      <c r="E5" s="166"/>
      <c r="F5" s="167"/>
      <c r="G5" s="49" t="s">
        <v>284</v>
      </c>
      <c r="H5" s="69">
        <f>D5-'[1]２月'!D5</f>
        <v>42</v>
      </c>
      <c r="I5" s="50" t="s">
        <v>285</v>
      </c>
      <c r="J5" s="34" t="str">
        <f>IF(H5=0,"",IF(H5&gt;0,"↑","↓"))</f>
        <v>↑</v>
      </c>
      <c r="L5" s="179"/>
      <c r="M5" s="89" t="s">
        <v>110</v>
      </c>
      <c r="N5" s="90"/>
      <c r="O5" s="55"/>
      <c r="P5" s="49"/>
      <c r="Q5" s="50"/>
    </row>
    <row r="6" spans="2:17" ht="15" customHeight="1" thickBot="1">
      <c r="B6" s="114" t="s">
        <v>111</v>
      </c>
      <c r="C6" s="115"/>
      <c r="D6" s="168">
        <f>D12+D18</f>
        <v>15349</v>
      </c>
      <c r="E6" s="169"/>
      <c r="F6" s="170"/>
      <c r="G6" s="53" t="s">
        <v>284</v>
      </c>
      <c r="H6" s="70">
        <f>D6-'[1]２月'!D6</f>
        <v>54</v>
      </c>
      <c r="I6" s="54" t="s">
        <v>285</v>
      </c>
      <c r="J6" s="34" t="str">
        <f>IF(H6=0,"",IF(H6&gt;0,"↑","↓"))</f>
        <v>↑</v>
      </c>
      <c r="L6" s="173" t="s">
        <v>112</v>
      </c>
      <c r="M6" s="105">
        <v>128</v>
      </c>
      <c r="N6" s="106">
        <v>131</v>
      </c>
      <c r="O6" s="30"/>
      <c r="P6" s="108">
        <v>78</v>
      </c>
      <c r="Q6" s="56"/>
    </row>
    <row r="7" spans="6:17" ht="15" customHeight="1">
      <c r="F7" s="91"/>
      <c r="H7" s="64"/>
      <c r="L7" s="174"/>
      <c r="M7" s="171">
        <f>M6+N6</f>
        <v>259</v>
      </c>
      <c r="N7" s="172"/>
      <c r="O7" s="31" t="s">
        <v>284</v>
      </c>
      <c r="P7" s="109"/>
      <c r="Q7" s="50" t="s">
        <v>285</v>
      </c>
    </row>
    <row r="8" spans="2:19" ht="15" customHeight="1" thickBot="1">
      <c r="B8" s="117" t="s">
        <v>244</v>
      </c>
      <c r="C8" s="65"/>
      <c r="D8" s="65"/>
      <c r="E8" s="65"/>
      <c r="F8" s="91"/>
      <c r="G8" s="75" t="s">
        <v>270</v>
      </c>
      <c r="H8" s="76"/>
      <c r="I8" s="75"/>
      <c r="L8" s="173" t="s">
        <v>113</v>
      </c>
      <c r="M8" s="105">
        <v>178</v>
      </c>
      <c r="N8" s="107">
        <v>173</v>
      </c>
      <c r="O8" s="58"/>
      <c r="P8" s="110">
        <v>115</v>
      </c>
      <c r="Q8" s="56"/>
      <c r="S8" s="102"/>
    </row>
    <row r="9" spans="2:17" ht="15" customHeight="1">
      <c r="B9" s="81" t="s">
        <v>265</v>
      </c>
      <c r="C9" s="111"/>
      <c r="D9" s="162">
        <f>D10+D11</f>
        <v>40302</v>
      </c>
      <c r="E9" s="163"/>
      <c r="F9" s="164"/>
      <c r="G9" s="45" t="s">
        <v>286</v>
      </c>
      <c r="H9" s="66">
        <f>D9-'[1]２月'!D9</f>
        <v>85</v>
      </c>
      <c r="I9" s="46" t="s">
        <v>287</v>
      </c>
      <c r="J9" s="34" t="str">
        <f>IF(H9=0,"",IF(H9&gt;0,"↑","↓"))</f>
        <v>↑</v>
      </c>
      <c r="L9" s="174"/>
      <c r="M9" s="171">
        <f>M8+N8</f>
        <v>351</v>
      </c>
      <c r="N9" s="172"/>
      <c r="O9" s="31" t="s">
        <v>286</v>
      </c>
      <c r="P9" s="109"/>
      <c r="Q9" s="50" t="s">
        <v>287</v>
      </c>
    </row>
    <row r="10" spans="2:17" ht="15" customHeight="1">
      <c r="B10" s="112" t="s">
        <v>107</v>
      </c>
      <c r="C10" s="113"/>
      <c r="D10" s="165">
        <v>20414</v>
      </c>
      <c r="E10" s="166"/>
      <c r="F10" s="167"/>
      <c r="G10" s="47" t="s">
        <v>284</v>
      </c>
      <c r="H10" s="67">
        <f>D10-'[1]２月'!D10</f>
        <v>45</v>
      </c>
      <c r="I10" s="48" t="s">
        <v>285</v>
      </c>
      <c r="J10" s="34" t="str">
        <f>IF(H10=0,"",IF(H10&gt;0,"↑","↓"))</f>
        <v>↑</v>
      </c>
      <c r="L10" s="173" t="s">
        <v>114</v>
      </c>
      <c r="M10" s="105">
        <v>1547</v>
      </c>
      <c r="N10" s="107">
        <v>1546</v>
      </c>
      <c r="O10" s="58"/>
      <c r="P10" s="110">
        <v>1110</v>
      </c>
      <c r="Q10" s="56"/>
    </row>
    <row r="11" spans="2:17" ht="15" customHeight="1">
      <c r="B11" s="112" t="s">
        <v>108</v>
      </c>
      <c r="C11" s="113"/>
      <c r="D11" s="165">
        <v>19888</v>
      </c>
      <c r="E11" s="166"/>
      <c r="F11" s="167"/>
      <c r="G11" s="47" t="s">
        <v>284</v>
      </c>
      <c r="H11" s="69">
        <f>D11-'[1]２月'!D11</f>
        <v>40</v>
      </c>
      <c r="I11" s="48" t="s">
        <v>285</v>
      </c>
      <c r="J11" s="34" t="str">
        <f>IF(H11=0,"",IF(H11&gt;0,"↑","↓"))</f>
        <v>↑</v>
      </c>
      <c r="L11" s="174"/>
      <c r="M11" s="171">
        <f>M10+N10</f>
        <v>3093</v>
      </c>
      <c r="N11" s="172"/>
      <c r="O11" s="31" t="s">
        <v>284</v>
      </c>
      <c r="P11" s="109"/>
      <c r="Q11" s="50" t="s">
        <v>285</v>
      </c>
    </row>
    <row r="12" spans="2:17" ht="15" customHeight="1" thickBot="1">
      <c r="B12" s="114" t="s">
        <v>111</v>
      </c>
      <c r="C12" s="115"/>
      <c r="D12" s="168">
        <v>14779</v>
      </c>
      <c r="E12" s="169"/>
      <c r="F12" s="170"/>
      <c r="G12" s="53" t="s">
        <v>284</v>
      </c>
      <c r="H12" s="70">
        <f>D12-'[1]２月'!D12</f>
        <v>40</v>
      </c>
      <c r="I12" s="54" t="s">
        <v>285</v>
      </c>
      <c r="J12" s="34" t="str">
        <f>IF(H12=0,"",IF(H12&gt;0,"↑","↓"))</f>
        <v>↑</v>
      </c>
      <c r="L12" s="173" t="s">
        <v>115</v>
      </c>
      <c r="M12" s="105">
        <v>2415</v>
      </c>
      <c r="N12" s="107">
        <v>2282</v>
      </c>
      <c r="O12" s="58"/>
      <c r="P12" s="110">
        <v>1666</v>
      </c>
      <c r="Q12" s="56"/>
    </row>
    <row r="13" spans="6:17" ht="15" customHeight="1">
      <c r="F13" s="91"/>
      <c r="H13" s="64"/>
      <c r="L13" s="174"/>
      <c r="M13" s="171">
        <f>M12+N12</f>
        <v>4697</v>
      </c>
      <c r="N13" s="172"/>
      <c r="O13" s="31" t="s">
        <v>284</v>
      </c>
      <c r="P13" s="109"/>
      <c r="Q13" s="50" t="s">
        <v>285</v>
      </c>
    </row>
    <row r="14" spans="2:17" ht="15" customHeight="1" thickBot="1">
      <c r="B14" s="117" t="s">
        <v>157</v>
      </c>
      <c r="C14" s="65"/>
      <c r="D14" s="65"/>
      <c r="E14" s="65"/>
      <c r="F14" s="91"/>
      <c r="G14" s="75" t="s">
        <v>270</v>
      </c>
      <c r="H14" s="76"/>
      <c r="I14" s="75"/>
      <c r="L14" s="173" t="s">
        <v>116</v>
      </c>
      <c r="M14" s="105">
        <v>725</v>
      </c>
      <c r="N14" s="107">
        <v>727</v>
      </c>
      <c r="O14" s="58"/>
      <c r="P14" s="110">
        <v>566</v>
      </c>
      <c r="Q14" s="56"/>
    </row>
    <row r="15" spans="2:17" ht="15" customHeight="1">
      <c r="B15" s="81" t="s">
        <v>265</v>
      </c>
      <c r="C15" s="111"/>
      <c r="D15" s="162">
        <f>D16+D17</f>
        <v>972</v>
      </c>
      <c r="E15" s="163"/>
      <c r="F15" s="164"/>
      <c r="G15" s="45" t="s">
        <v>284</v>
      </c>
      <c r="H15" s="66">
        <f>D15-'[1]２月'!D15</f>
        <v>15</v>
      </c>
      <c r="I15" s="46" t="s">
        <v>285</v>
      </c>
      <c r="J15" s="34" t="str">
        <f>IF(H15=0,"",IF(H15&gt;0,"↑","↓"))</f>
        <v>↑</v>
      </c>
      <c r="L15" s="174"/>
      <c r="M15" s="171">
        <f>M14+N14</f>
        <v>1452</v>
      </c>
      <c r="N15" s="172"/>
      <c r="O15" s="31" t="s">
        <v>284</v>
      </c>
      <c r="P15" s="109"/>
      <c r="Q15" s="50" t="s">
        <v>285</v>
      </c>
    </row>
    <row r="16" spans="2:17" ht="15" customHeight="1">
      <c r="B16" s="112" t="s">
        <v>107</v>
      </c>
      <c r="C16" s="113"/>
      <c r="D16" s="165">
        <v>475</v>
      </c>
      <c r="E16" s="166"/>
      <c r="F16" s="167"/>
      <c r="G16" s="47" t="s">
        <v>284</v>
      </c>
      <c r="H16" s="67">
        <f>D16-'[1]２月'!D16</f>
        <v>13</v>
      </c>
      <c r="I16" s="48" t="s">
        <v>285</v>
      </c>
      <c r="J16" s="34" t="str">
        <f>IF(H16=0,"",IF(H16&gt;0,"↑","↓"))</f>
        <v>↑</v>
      </c>
      <c r="L16" s="173" t="s">
        <v>117</v>
      </c>
      <c r="M16" s="105">
        <v>2644</v>
      </c>
      <c r="N16" s="107">
        <v>2579</v>
      </c>
      <c r="O16" s="58"/>
      <c r="P16" s="110">
        <v>1970</v>
      </c>
      <c r="Q16" s="56"/>
    </row>
    <row r="17" spans="2:17" ht="15" customHeight="1">
      <c r="B17" s="112" t="s">
        <v>108</v>
      </c>
      <c r="C17" s="113"/>
      <c r="D17" s="165">
        <v>497</v>
      </c>
      <c r="E17" s="166"/>
      <c r="F17" s="167"/>
      <c r="G17" s="47" t="s">
        <v>284</v>
      </c>
      <c r="H17" s="69">
        <f>D17-'[1]２月'!D17</f>
        <v>2</v>
      </c>
      <c r="I17" s="48" t="s">
        <v>285</v>
      </c>
      <c r="J17" s="34" t="str">
        <f>IF(H17=0,"",IF(H17&gt;0,"↑","↓"))</f>
        <v>↑</v>
      </c>
      <c r="L17" s="174"/>
      <c r="M17" s="171">
        <f>M16+N16</f>
        <v>5223</v>
      </c>
      <c r="N17" s="172"/>
      <c r="O17" s="31" t="s">
        <v>284</v>
      </c>
      <c r="P17" s="109"/>
      <c r="Q17" s="50" t="s">
        <v>285</v>
      </c>
    </row>
    <row r="18" spans="2:17" ht="15" customHeight="1" thickBot="1">
      <c r="B18" s="114" t="s">
        <v>111</v>
      </c>
      <c r="C18" s="115"/>
      <c r="D18" s="168">
        <v>570</v>
      </c>
      <c r="E18" s="169"/>
      <c r="F18" s="170"/>
      <c r="G18" s="53" t="s">
        <v>284</v>
      </c>
      <c r="H18" s="70">
        <f>D18-'[1]２月'!D18</f>
        <v>14</v>
      </c>
      <c r="I18" s="54" t="s">
        <v>285</v>
      </c>
      <c r="J18" s="34" t="str">
        <f>IF(H18=0,"",IF(H18&gt;0,"↑","↓"))</f>
        <v>↑</v>
      </c>
      <c r="L18" s="173" t="s">
        <v>118</v>
      </c>
      <c r="M18" s="105">
        <v>2919</v>
      </c>
      <c r="N18" s="107">
        <v>2761</v>
      </c>
      <c r="O18" s="58"/>
      <c r="P18" s="110">
        <v>2234</v>
      </c>
      <c r="Q18" s="56"/>
    </row>
    <row r="19" spans="12:17" ht="15" customHeight="1">
      <c r="L19" s="174"/>
      <c r="M19" s="171">
        <f>M18+N18</f>
        <v>5680</v>
      </c>
      <c r="N19" s="172"/>
      <c r="O19" s="31" t="s">
        <v>284</v>
      </c>
      <c r="P19" s="109"/>
      <c r="Q19" s="50" t="s">
        <v>285</v>
      </c>
    </row>
    <row r="20" spans="2:17" ht="15" customHeight="1">
      <c r="B20" s="85" t="s">
        <v>271</v>
      </c>
      <c r="C20" s="44"/>
      <c r="H20" s="63"/>
      <c r="L20" s="173" t="s">
        <v>119</v>
      </c>
      <c r="M20" s="105">
        <v>78</v>
      </c>
      <c r="N20" s="107">
        <v>87</v>
      </c>
      <c r="O20" s="58"/>
      <c r="P20" s="110">
        <v>51</v>
      </c>
      <c r="Q20" s="56"/>
    </row>
    <row r="21" spans="3:17" ht="15" customHeight="1" thickBot="1">
      <c r="C21" s="44"/>
      <c r="H21" s="63"/>
      <c r="L21" s="174"/>
      <c r="M21" s="171">
        <f>M20+N20</f>
        <v>165</v>
      </c>
      <c r="N21" s="172"/>
      <c r="O21" s="31" t="s">
        <v>284</v>
      </c>
      <c r="P21" s="109"/>
      <c r="Q21" s="50" t="s">
        <v>285</v>
      </c>
    </row>
    <row r="22" spans="2:17" ht="15" customHeight="1">
      <c r="B22" s="11" t="s">
        <v>272</v>
      </c>
      <c r="C22" s="12" t="s">
        <v>273</v>
      </c>
      <c r="D22" s="12" t="s">
        <v>107</v>
      </c>
      <c r="E22" s="12" t="s">
        <v>108</v>
      </c>
      <c r="F22" s="12" t="s">
        <v>274</v>
      </c>
      <c r="G22" s="77" t="s">
        <v>270</v>
      </c>
      <c r="H22" s="80"/>
      <c r="I22" s="79"/>
      <c r="L22" s="173" t="s">
        <v>120</v>
      </c>
      <c r="M22" s="105">
        <v>1472</v>
      </c>
      <c r="N22" s="107">
        <v>1425</v>
      </c>
      <c r="O22" s="58"/>
      <c r="P22" s="110">
        <v>1092</v>
      </c>
      <c r="Q22" s="56"/>
    </row>
    <row r="23" spans="2:17" ht="15" customHeight="1">
      <c r="B23" s="13" t="s">
        <v>247</v>
      </c>
      <c r="C23" s="92">
        <v>0</v>
      </c>
      <c r="D23" s="92">
        <f aca="true" t="shared" si="0" ref="D23:E29">D32+D41</f>
        <v>16</v>
      </c>
      <c r="E23" s="92">
        <f t="shared" si="0"/>
        <v>12</v>
      </c>
      <c r="F23" s="93">
        <f>SUM(D23:E23)</f>
        <v>28</v>
      </c>
      <c r="G23" s="47" t="s">
        <v>288</v>
      </c>
      <c r="H23" s="68">
        <f>F23-'[1]２月'!F23</f>
        <v>-21</v>
      </c>
      <c r="I23" s="48" t="s">
        <v>289</v>
      </c>
      <c r="J23" s="34" t="str">
        <f aca="true" t="shared" si="1" ref="J23:J29">IF(H23=0,"",IF(H23&gt;0,"↑","↓"))</f>
        <v>↓</v>
      </c>
      <c r="L23" s="174"/>
      <c r="M23" s="171">
        <f>M22+N22</f>
        <v>2897</v>
      </c>
      <c r="N23" s="172"/>
      <c r="O23" s="31" t="s">
        <v>288</v>
      </c>
      <c r="P23" s="109"/>
      <c r="Q23" s="50" t="s">
        <v>289</v>
      </c>
    </row>
    <row r="24" spans="2:17" ht="15" customHeight="1">
      <c r="B24" s="13" t="s">
        <v>275</v>
      </c>
      <c r="C24" s="92">
        <v>8</v>
      </c>
      <c r="D24" s="92">
        <f t="shared" si="0"/>
        <v>13</v>
      </c>
      <c r="E24" s="92">
        <f t="shared" si="0"/>
        <v>11</v>
      </c>
      <c r="F24" s="93">
        <f aca="true" t="shared" si="2" ref="F24:F29">SUM(D24:E24)</f>
        <v>24</v>
      </c>
      <c r="G24" s="47" t="s">
        <v>290</v>
      </c>
      <c r="H24" s="68">
        <f>F24-'[1]２月'!F24</f>
        <v>-5</v>
      </c>
      <c r="I24" s="48" t="s">
        <v>291</v>
      </c>
      <c r="J24" s="34" t="str">
        <f t="shared" si="1"/>
        <v>↓</v>
      </c>
      <c r="L24" s="173" t="s">
        <v>121</v>
      </c>
      <c r="M24" s="105">
        <v>450</v>
      </c>
      <c r="N24" s="107">
        <v>444</v>
      </c>
      <c r="O24" s="58"/>
      <c r="P24" s="110">
        <v>281</v>
      </c>
      <c r="Q24" s="56"/>
    </row>
    <row r="25" spans="2:17" ht="15" customHeight="1">
      <c r="B25" s="13" t="s">
        <v>276</v>
      </c>
      <c r="C25" s="92">
        <v>126</v>
      </c>
      <c r="D25" s="92">
        <f t="shared" si="0"/>
        <v>129</v>
      </c>
      <c r="E25" s="92">
        <f t="shared" si="0"/>
        <v>86</v>
      </c>
      <c r="F25" s="93">
        <f t="shared" si="2"/>
        <v>215</v>
      </c>
      <c r="G25" s="47" t="s">
        <v>284</v>
      </c>
      <c r="H25" s="68">
        <f>F25-'[1]２月'!F25</f>
        <v>82</v>
      </c>
      <c r="I25" s="48" t="s">
        <v>285</v>
      </c>
      <c r="J25" s="34" t="str">
        <f t="shared" si="1"/>
        <v>↑</v>
      </c>
      <c r="L25" s="174"/>
      <c r="M25" s="171">
        <f>M24+N24</f>
        <v>894</v>
      </c>
      <c r="N25" s="172"/>
      <c r="O25" s="31" t="s">
        <v>284</v>
      </c>
      <c r="P25" s="109"/>
      <c r="Q25" s="50" t="s">
        <v>285</v>
      </c>
    </row>
    <row r="26" spans="2:17" ht="15" customHeight="1">
      <c r="B26" s="13" t="s">
        <v>277</v>
      </c>
      <c r="C26" s="92">
        <v>63</v>
      </c>
      <c r="D26" s="92">
        <f t="shared" si="0"/>
        <v>70</v>
      </c>
      <c r="E26" s="92">
        <f t="shared" si="0"/>
        <v>42</v>
      </c>
      <c r="F26" s="93">
        <f t="shared" si="2"/>
        <v>112</v>
      </c>
      <c r="G26" s="47" t="s">
        <v>284</v>
      </c>
      <c r="H26" s="68">
        <f>F26-'[1]２月'!F26</f>
        <v>-45</v>
      </c>
      <c r="I26" s="48" t="s">
        <v>285</v>
      </c>
      <c r="J26" s="34" t="str">
        <f t="shared" si="1"/>
        <v>↓</v>
      </c>
      <c r="L26" s="173" t="s">
        <v>122</v>
      </c>
      <c r="M26" s="105">
        <v>1963</v>
      </c>
      <c r="N26" s="107">
        <v>1782</v>
      </c>
      <c r="O26" s="58"/>
      <c r="P26" s="110">
        <v>1675</v>
      </c>
      <c r="Q26" s="56"/>
    </row>
    <row r="27" spans="2:17" ht="15" customHeight="1">
      <c r="B27" s="13" t="s">
        <v>246</v>
      </c>
      <c r="C27" s="92">
        <v>10</v>
      </c>
      <c r="D27" s="92">
        <f t="shared" si="0"/>
        <v>1</v>
      </c>
      <c r="E27" s="92">
        <f t="shared" si="0"/>
        <v>0</v>
      </c>
      <c r="F27" s="93">
        <f t="shared" si="2"/>
        <v>1</v>
      </c>
      <c r="G27" s="47" t="s">
        <v>292</v>
      </c>
      <c r="H27" s="68">
        <f>F27-'[1]２月'!F27</f>
        <v>-3</v>
      </c>
      <c r="I27" s="48" t="s">
        <v>293</v>
      </c>
      <c r="J27" s="34" t="str">
        <f t="shared" si="1"/>
        <v>↓</v>
      </c>
      <c r="L27" s="174"/>
      <c r="M27" s="171">
        <f>M26+N26</f>
        <v>3745</v>
      </c>
      <c r="N27" s="172"/>
      <c r="O27" s="31" t="s">
        <v>292</v>
      </c>
      <c r="P27" s="109"/>
      <c r="Q27" s="50" t="s">
        <v>293</v>
      </c>
    </row>
    <row r="28" spans="2:17" ht="15" customHeight="1" thickBot="1">
      <c r="B28" s="14" t="s">
        <v>278</v>
      </c>
      <c r="C28" s="94">
        <v>11</v>
      </c>
      <c r="D28" s="94">
        <f t="shared" si="0"/>
        <v>5</v>
      </c>
      <c r="E28" s="94">
        <f t="shared" si="0"/>
        <v>3</v>
      </c>
      <c r="F28" s="95">
        <f t="shared" si="2"/>
        <v>8</v>
      </c>
      <c r="G28" s="57" t="s">
        <v>292</v>
      </c>
      <c r="H28" s="71">
        <f>F28-'[1]２月'!F28</f>
        <v>2</v>
      </c>
      <c r="I28" s="51" t="s">
        <v>293</v>
      </c>
      <c r="J28" s="34" t="str">
        <f t="shared" si="1"/>
        <v>↑</v>
      </c>
      <c r="L28" s="173" t="s">
        <v>123</v>
      </c>
      <c r="M28" s="105">
        <v>332</v>
      </c>
      <c r="N28" s="107">
        <v>314</v>
      </c>
      <c r="O28" s="58"/>
      <c r="P28" s="110">
        <v>279</v>
      </c>
      <c r="Q28" s="56"/>
    </row>
    <row r="29" spans="2:17" ht="15" customHeight="1" thickBot="1">
      <c r="B29" s="15" t="s">
        <v>279</v>
      </c>
      <c r="C29" s="96">
        <v>54</v>
      </c>
      <c r="D29" s="96">
        <f t="shared" si="0"/>
        <v>58</v>
      </c>
      <c r="E29" s="96">
        <f t="shared" si="0"/>
        <v>42</v>
      </c>
      <c r="F29" s="97">
        <f t="shared" si="2"/>
        <v>100</v>
      </c>
      <c r="G29" s="59" t="s">
        <v>294</v>
      </c>
      <c r="H29" s="72">
        <f>F29-'[1]２月'!F29</f>
        <v>106</v>
      </c>
      <c r="I29" s="60" t="s">
        <v>295</v>
      </c>
      <c r="J29" s="34" t="str">
        <f t="shared" si="1"/>
        <v>↑</v>
      </c>
      <c r="L29" s="174"/>
      <c r="M29" s="171">
        <f>M28+N28</f>
        <v>646</v>
      </c>
      <c r="N29" s="172"/>
      <c r="O29" s="31" t="s">
        <v>294</v>
      </c>
      <c r="P29" s="145"/>
      <c r="Q29" s="50" t="s">
        <v>295</v>
      </c>
    </row>
    <row r="30" spans="2:17" ht="15" customHeight="1" thickBot="1">
      <c r="B30" s="10"/>
      <c r="C30" s="44"/>
      <c r="H30" s="63"/>
      <c r="L30" s="173" t="s">
        <v>124</v>
      </c>
      <c r="M30" s="105">
        <v>1131</v>
      </c>
      <c r="N30" s="107">
        <v>1166</v>
      </c>
      <c r="O30" s="58"/>
      <c r="P30" s="110">
        <v>930</v>
      </c>
      <c r="Q30" s="56"/>
    </row>
    <row r="31" spans="2:17" ht="15" customHeight="1">
      <c r="B31" s="11" t="s">
        <v>244</v>
      </c>
      <c r="C31" s="12" t="s">
        <v>273</v>
      </c>
      <c r="D31" s="12" t="s">
        <v>107</v>
      </c>
      <c r="E31" s="12" t="s">
        <v>108</v>
      </c>
      <c r="F31" s="12" t="s">
        <v>274</v>
      </c>
      <c r="G31" s="77" t="s">
        <v>270</v>
      </c>
      <c r="H31" s="80"/>
      <c r="I31" s="79"/>
      <c r="L31" s="174"/>
      <c r="M31" s="171">
        <f>M30+N30</f>
        <v>2297</v>
      </c>
      <c r="N31" s="172"/>
      <c r="O31" s="31" t="s">
        <v>288</v>
      </c>
      <c r="P31" s="109"/>
      <c r="Q31" s="50" t="s">
        <v>289</v>
      </c>
    </row>
    <row r="32" spans="2:17" ht="15" customHeight="1">
      <c r="B32" s="13" t="s">
        <v>247</v>
      </c>
      <c r="C32" s="103">
        <v>0</v>
      </c>
      <c r="D32" s="103">
        <v>16</v>
      </c>
      <c r="E32" s="103">
        <v>12</v>
      </c>
      <c r="F32" s="93">
        <f>SUM(D32:E32)</f>
        <v>28</v>
      </c>
      <c r="G32" s="47" t="s">
        <v>288</v>
      </c>
      <c r="H32" s="68">
        <f>F32-'[1]２月'!F32</f>
        <v>-21</v>
      </c>
      <c r="I32" s="48" t="s">
        <v>289</v>
      </c>
      <c r="J32" s="34" t="str">
        <f aca="true" t="shared" si="3" ref="J32:J38">IF(H32=0,"",IF(H32&gt;0,"↑","↓"))</f>
        <v>↓</v>
      </c>
      <c r="L32" s="173" t="s">
        <v>125</v>
      </c>
      <c r="M32" s="105">
        <v>1274</v>
      </c>
      <c r="N32" s="107">
        <v>1339</v>
      </c>
      <c r="O32" s="58"/>
      <c r="P32" s="110">
        <v>905</v>
      </c>
      <c r="Q32" s="56"/>
    </row>
    <row r="33" spans="2:17" ht="15" customHeight="1">
      <c r="B33" s="13" t="s">
        <v>275</v>
      </c>
      <c r="C33" s="103">
        <v>8</v>
      </c>
      <c r="D33" s="103">
        <v>13</v>
      </c>
      <c r="E33" s="103">
        <v>11</v>
      </c>
      <c r="F33" s="93">
        <f aca="true" t="shared" si="4" ref="F33:F38">SUM(D33:E33)</f>
        <v>24</v>
      </c>
      <c r="G33" s="47" t="s">
        <v>290</v>
      </c>
      <c r="H33" s="68">
        <f>F33-'[1]２月'!F33</f>
        <v>-5</v>
      </c>
      <c r="I33" s="48" t="s">
        <v>291</v>
      </c>
      <c r="J33" s="34" t="str">
        <f t="shared" si="3"/>
        <v>↓</v>
      </c>
      <c r="L33" s="174"/>
      <c r="M33" s="171">
        <f>M32+N32</f>
        <v>2613</v>
      </c>
      <c r="N33" s="172"/>
      <c r="O33" s="31" t="s">
        <v>290</v>
      </c>
      <c r="P33" s="109"/>
      <c r="Q33" s="50" t="s">
        <v>291</v>
      </c>
    </row>
    <row r="34" spans="2:17" ht="15" customHeight="1">
      <c r="B34" s="13" t="s">
        <v>276</v>
      </c>
      <c r="C34" s="103">
        <v>99</v>
      </c>
      <c r="D34" s="103">
        <v>106</v>
      </c>
      <c r="E34" s="103">
        <v>77</v>
      </c>
      <c r="F34" s="93">
        <f t="shared" si="4"/>
        <v>183</v>
      </c>
      <c r="G34" s="47" t="s">
        <v>290</v>
      </c>
      <c r="H34" s="68">
        <f>F34-'[1]２月'!F34</f>
        <v>68</v>
      </c>
      <c r="I34" s="48" t="s">
        <v>291</v>
      </c>
      <c r="J34" s="34" t="str">
        <f t="shared" si="3"/>
        <v>↑</v>
      </c>
      <c r="L34" s="173" t="s">
        <v>126</v>
      </c>
      <c r="M34" s="105">
        <v>374</v>
      </c>
      <c r="N34" s="107">
        <v>371</v>
      </c>
      <c r="O34" s="58"/>
      <c r="P34" s="110">
        <v>272</v>
      </c>
      <c r="Q34" s="56"/>
    </row>
    <row r="35" spans="2:17" ht="15" customHeight="1">
      <c r="B35" s="13" t="s">
        <v>277</v>
      </c>
      <c r="C35" s="103">
        <v>57</v>
      </c>
      <c r="D35" s="103">
        <v>64</v>
      </c>
      <c r="E35" s="103">
        <v>38</v>
      </c>
      <c r="F35" s="93">
        <f t="shared" si="4"/>
        <v>102</v>
      </c>
      <c r="G35" s="47" t="s">
        <v>290</v>
      </c>
      <c r="H35" s="68">
        <f>F35-'[1]２月'!F35</f>
        <v>-35</v>
      </c>
      <c r="I35" s="48" t="s">
        <v>291</v>
      </c>
      <c r="J35" s="34" t="str">
        <f t="shared" si="3"/>
        <v>↓</v>
      </c>
      <c r="L35" s="174"/>
      <c r="M35" s="171">
        <f>M34+N34</f>
        <v>745</v>
      </c>
      <c r="N35" s="172"/>
      <c r="O35" s="31" t="s">
        <v>290</v>
      </c>
      <c r="P35" s="109"/>
      <c r="Q35" s="50" t="s">
        <v>291</v>
      </c>
    </row>
    <row r="36" spans="2:17" ht="15" customHeight="1">
      <c r="B36" s="13" t="s">
        <v>246</v>
      </c>
      <c r="C36" s="103">
        <v>9</v>
      </c>
      <c r="D36" s="103">
        <v>0</v>
      </c>
      <c r="E36" s="103">
        <v>0</v>
      </c>
      <c r="F36" s="93">
        <f t="shared" si="4"/>
        <v>0</v>
      </c>
      <c r="G36" s="47" t="s">
        <v>290</v>
      </c>
      <c r="H36" s="68">
        <f>F36-'[1]２月'!F36</f>
        <v>0</v>
      </c>
      <c r="I36" s="48" t="s">
        <v>291</v>
      </c>
      <c r="J36" s="34">
        <f t="shared" si="3"/>
      </c>
      <c r="L36" s="173" t="s">
        <v>127</v>
      </c>
      <c r="M36" s="105">
        <v>1026</v>
      </c>
      <c r="N36" s="107">
        <v>1037</v>
      </c>
      <c r="O36" s="58"/>
      <c r="P36" s="110">
        <v>670</v>
      </c>
      <c r="Q36" s="56"/>
    </row>
    <row r="37" spans="2:17" ht="15" customHeight="1" thickBot="1">
      <c r="B37" s="14" t="s">
        <v>278</v>
      </c>
      <c r="C37" s="104">
        <v>3</v>
      </c>
      <c r="D37" s="104">
        <v>0</v>
      </c>
      <c r="E37" s="104">
        <v>0</v>
      </c>
      <c r="F37" s="95">
        <f t="shared" si="4"/>
        <v>0</v>
      </c>
      <c r="G37" s="57" t="s">
        <v>290</v>
      </c>
      <c r="H37" s="71">
        <f>F37-'[1]２月'!F37</f>
        <v>0</v>
      </c>
      <c r="I37" s="51" t="s">
        <v>291</v>
      </c>
      <c r="J37" s="34">
        <f t="shared" si="3"/>
      </c>
      <c r="L37" s="174"/>
      <c r="M37" s="171">
        <f>M36+N36</f>
        <v>2063</v>
      </c>
      <c r="N37" s="172"/>
      <c r="O37" s="31" t="s">
        <v>290</v>
      </c>
      <c r="P37" s="109"/>
      <c r="Q37" s="50" t="s">
        <v>291</v>
      </c>
    </row>
    <row r="38" spans="2:17" ht="15" customHeight="1" thickBot="1">
      <c r="B38" s="15" t="s">
        <v>279</v>
      </c>
      <c r="C38" s="96">
        <v>40</v>
      </c>
      <c r="D38" s="96">
        <v>45</v>
      </c>
      <c r="E38" s="96">
        <f>E32-E33+E34-E35+E36-E37</f>
        <v>40</v>
      </c>
      <c r="F38" s="97">
        <f t="shared" si="4"/>
        <v>85</v>
      </c>
      <c r="G38" s="61" t="s">
        <v>290</v>
      </c>
      <c r="H38" s="72">
        <f>F38-'[1]２月'!F38</f>
        <v>87</v>
      </c>
      <c r="I38" s="60" t="s">
        <v>291</v>
      </c>
      <c r="J38" s="34" t="str">
        <f t="shared" si="3"/>
        <v>↑</v>
      </c>
      <c r="L38" s="173" t="s">
        <v>128</v>
      </c>
      <c r="M38" s="105">
        <v>143</v>
      </c>
      <c r="N38" s="107">
        <v>138</v>
      </c>
      <c r="O38" s="58"/>
      <c r="P38" s="110">
        <v>91</v>
      </c>
      <c r="Q38" s="56"/>
    </row>
    <row r="39" spans="2:17" ht="15" customHeight="1" thickBot="1">
      <c r="B39" s="10"/>
      <c r="C39" s="44"/>
      <c r="H39" s="63"/>
      <c r="L39" s="174"/>
      <c r="M39" s="171">
        <f>M38+N38</f>
        <v>281</v>
      </c>
      <c r="N39" s="172"/>
      <c r="O39" s="31" t="s">
        <v>296</v>
      </c>
      <c r="P39" s="109"/>
      <c r="Q39" s="50" t="s">
        <v>297</v>
      </c>
    </row>
    <row r="40" spans="2:17" ht="15" customHeight="1">
      <c r="B40" s="11" t="s">
        <v>157</v>
      </c>
      <c r="C40" s="12" t="s">
        <v>273</v>
      </c>
      <c r="D40" s="12" t="s">
        <v>107</v>
      </c>
      <c r="E40" s="12" t="s">
        <v>108</v>
      </c>
      <c r="F40" s="12" t="s">
        <v>274</v>
      </c>
      <c r="G40" s="77" t="s">
        <v>270</v>
      </c>
      <c r="H40" s="80"/>
      <c r="I40" s="79"/>
      <c r="L40" s="173" t="s">
        <v>129</v>
      </c>
      <c r="M40" s="105">
        <v>190</v>
      </c>
      <c r="N40" s="107">
        <v>202</v>
      </c>
      <c r="O40" s="58"/>
      <c r="P40" s="110">
        <v>114</v>
      </c>
      <c r="Q40" s="56"/>
    </row>
    <row r="41" spans="2:17" ht="15" customHeight="1">
      <c r="B41" s="13" t="s">
        <v>247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298</v>
      </c>
      <c r="H41" s="68">
        <f>F41-'[1]２月'!F41</f>
        <v>0</v>
      </c>
      <c r="I41" s="48" t="s">
        <v>299</v>
      </c>
      <c r="J41" s="34">
        <f aca="true" t="shared" si="5" ref="J41:J47">IF(H41=0,"",IF(H41&gt;0,"↑","↓"))</f>
      </c>
      <c r="L41" s="174"/>
      <c r="M41" s="171">
        <f>M40+N40</f>
        <v>392</v>
      </c>
      <c r="N41" s="172"/>
      <c r="O41" s="31" t="s">
        <v>298</v>
      </c>
      <c r="P41" s="109"/>
      <c r="Q41" s="50" t="s">
        <v>299</v>
      </c>
    </row>
    <row r="42" spans="2:17" ht="15" customHeight="1">
      <c r="B42" s="13" t="s">
        <v>275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290</v>
      </c>
      <c r="H42" s="68">
        <f>F42-'[1]２月'!F42</f>
        <v>0</v>
      </c>
      <c r="I42" s="48" t="s">
        <v>291</v>
      </c>
      <c r="J42" s="34">
        <f t="shared" si="5"/>
      </c>
      <c r="L42" s="173" t="s">
        <v>130</v>
      </c>
      <c r="M42" s="105">
        <v>857</v>
      </c>
      <c r="N42" s="107">
        <v>864</v>
      </c>
      <c r="O42" s="58"/>
      <c r="P42" s="110">
        <v>609</v>
      </c>
      <c r="Q42" s="56"/>
    </row>
    <row r="43" spans="2:17" ht="15" customHeight="1">
      <c r="B43" s="13" t="s">
        <v>276</v>
      </c>
      <c r="C43" s="103">
        <v>27</v>
      </c>
      <c r="D43" s="103">
        <v>23</v>
      </c>
      <c r="E43" s="103">
        <v>9</v>
      </c>
      <c r="F43" s="93">
        <f t="shared" si="6"/>
        <v>32</v>
      </c>
      <c r="G43" s="47" t="s">
        <v>290</v>
      </c>
      <c r="H43" s="68">
        <f>F43-'[1]２月'!F43</f>
        <v>14</v>
      </c>
      <c r="I43" s="48" t="s">
        <v>291</v>
      </c>
      <c r="J43" s="34" t="str">
        <f t="shared" si="5"/>
        <v>↑</v>
      </c>
      <c r="L43" s="174"/>
      <c r="M43" s="171">
        <f>M42+N42</f>
        <v>1721</v>
      </c>
      <c r="N43" s="172"/>
      <c r="O43" s="31" t="s">
        <v>290</v>
      </c>
      <c r="P43" s="109"/>
      <c r="Q43" s="50" t="s">
        <v>291</v>
      </c>
    </row>
    <row r="44" spans="2:17" ht="15" customHeight="1">
      <c r="B44" s="13" t="s">
        <v>277</v>
      </c>
      <c r="C44" s="103">
        <v>6</v>
      </c>
      <c r="D44" s="103">
        <v>6</v>
      </c>
      <c r="E44" s="103">
        <v>4</v>
      </c>
      <c r="F44" s="93">
        <f t="shared" si="6"/>
        <v>10</v>
      </c>
      <c r="G44" s="47" t="s">
        <v>290</v>
      </c>
      <c r="H44" s="68">
        <f>F44-'[1]２月'!F44</f>
        <v>-10</v>
      </c>
      <c r="I44" s="48" t="s">
        <v>291</v>
      </c>
      <c r="J44" s="34" t="str">
        <f t="shared" si="5"/>
        <v>↓</v>
      </c>
      <c r="L44" s="173" t="s">
        <v>131</v>
      </c>
      <c r="M44" s="105">
        <v>337</v>
      </c>
      <c r="N44" s="107">
        <v>346</v>
      </c>
      <c r="O44" s="58"/>
      <c r="P44" s="108">
        <v>242</v>
      </c>
      <c r="Q44" s="56"/>
    </row>
    <row r="45" spans="2:17" ht="15" customHeight="1">
      <c r="B45" s="13" t="s">
        <v>246</v>
      </c>
      <c r="C45" s="103">
        <v>1</v>
      </c>
      <c r="D45" s="103">
        <v>1</v>
      </c>
      <c r="E45" s="103">
        <v>0</v>
      </c>
      <c r="F45" s="93">
        <f t="shared" si="6"/>
        <v>1</v>
      </c>
      <c r="G45" s="47" t="s">
        <v>290</v>
      </c>
      <c r="H45" s="68">
        <f>F45-'[1]２月'!F45</f>
        <v>-3</v>
      </c>
      <c r="I45" s="48" t="s">
        <v>291</v>
      </c>
      <c r="J45" s="34" t="str">
        <f t="shared" si="5"/>
        <v>↓</v>
      </c>
      <c r="L45" s="174"/>
      <c r="M45" s="171">
        <f>M44+N44</f>
        <v>683</v>
      </c>
      <c r="N45" s="172"/>
      <c r="O45" s="31" t="s">
        <v>290</v>
      </c>
      <c r="P45" s="109"/>
      <c r="Q45" s="50" t="s">
        <v>291</v>
      </c>
    </row>
    <row r="46" spans="2:17" ht="15" customHeight="1" thickBot="1">
      <c r="B46" s="14" t="s">
        <v>278</v>
      </c>
      <c r="C46" s="104">
        <v>8</v>
      </c>
      <c r="D46" s="104">
        <v>5</v>
      </c>
      <c r="E46" s="104">
        <v>3</v>
      </c>
      <c r="F46" s="95">
        <f t="shared" si="6"/>
        <v>8</v>
      </c>
      <c r="G46" s="57" t="s">
        <v>290</v>
      </c>
      <c r="H46" s="71">
        <f>F46-'[1]２月'!F46</f>
        <v>2</v>
      </c>
      <c r="I46" s="51" t="s">
        <v>291</v>
      </c>
      <c r="J46" s="34" t="str">
        <f t="shared" si="5"/>
        <v>↑</v>
      </c>
      <c r="L46" s="173" t="s">
        <v>132</v>
      </c>
      <c r="M46" s="105">
        <v>185</v>
      </c>
      <c r="N46" s="107">
        <v>184</v>
      </c>
      <c r="O46" s="58"/>
      <c r="P46" s="110">
        <v>117</v>
      </c>
      <c r="Q46" s="56"/>
    </row>
    <row r="47" spans="2:17" ht="15" customHeight="1" thickBot="1">
      <c r="B47" s="15" t="s">
        <v>279</v>
      </c>
      <c r="C47" s="96">
        <f>C41-C42+C43-C44+C45-C46</f>
        <v>14</v>
      </c>
      <c r="D47" s="96">
        <v>13</v>
      </c>
      <c r="E47" s="96">
        <f>E41-E42+E43-E44+E45-E46</f>
        <v>2</v>
      </c>
      <c r="F47" s="97">
        <f t="shared" si="6"/>
        <v>15</v>
      </c>
      <c r="G47" s="61" t="s">
        <v>290</v>
      </c>
      <c r="H47" s="72">
        <f>F47-'[1]２月'!F47</f>
        <v>19</v>
      </c>
      <c r="I47" s="60" t="s">
        <v>291</v>
      </c>
      <c r="J47" s="34" t="str">
        <f t="shared" si="5"/>
        <v>↑</v>
      </c>
      <c r="L47" s="174"/>
      <c r="M47" s="171">
        <f>M46+N46</f>
        <v>369</v>
      </c>
      <c r="N47" s="172"/>
      <c r="O47" s="31" t="s">
        <v>290</v>
      </c>
      <c r="P47" s="109"/>
      <c r="Q47" s="50" t="s">
        <v>291</v>
      </c>
    </row>
    <row r="48" spans="12:17" ht="15" customHeight="1">
      <c r="L48" s="173" t="s">
        <v>133</v>
      </c>
      <c r="M48" s="105">
        <v>110</v>
      </c>
      <c r="N48" s="107">
        <v>99</v>
      </c>
      <c r="O48" s="58"/>
      <c r="P48" s="110">
        <v>61</v>
      </c>
      <c r="Q48" s="56"/>
    </row>
    <row r="49" spans="12:17" ht="15" customHeight="1">
      <c r="L49" s="174"/>
      <c r="M49" s="171">
        <f>M48+N48</f>
        <v>209</v>
      </c>
      <c r="N49" s="172"/>
      <c r="O49" s="31" t="s">
        <v>290</v>
      </c>
      <c r="P49" s="109"/>
      <c r="Q49" s="50" t="s">
        <v>291</v>
      </c>
    </row>
    <row r="50" spans="12:17" ht="15" customHeight="1">
      <c r="L50" s="173" t="s">
        <v>135</v>
      </c>
      <c r="M50" s="105">
        <v>411</v>
      </c>
      <c r="N50" s="107">
        <v>388</v>
      </c>
      <c r="O50" s="58"/>
      <c r="P50" s="110">
        <v>221</v>
      </c>
      <c r="Q50" s="56"/>
    </row>
    <row r="51" spans="12:17" ht="15" customHeight="1">
      <c r="L51" s="174"/>
      <c r="M51" s="171">
        <f>M50+N50</f>
        <v>799</v>
      </c>
      <c r="N51" s="172"/>
      <c r="O51" s="31" t="s">
        <v>290</v>
      </c>
      <c r="P51" s="109"/>
      <c r="Q51" s="50" t="s">
        <v>291</v>
      </c>
    </row>
    <row r="52" spans="12:17" ht="15" customHeight="1">
      <c r="L52" s="173" t="s">
        <v>134</v>
      </c>
      <c r="M52" s="98">
        <v>20889</v>
      </c>
      <c r="N52" s="99">
        <v>20385</v>
      </c>
      <c r="O52" s="58"/>
      <c r="P52" s="147">
        <v>15349</v>
      </c>
      <c r="Q52" s="56"/>
    </row>
    <row r="53" spans="12:17" ht="15" customHeight="1" thickBot="1">
      <c r="L53" s="177"/>
      <c r="M53" s="175">
        <f>M52+N52</f>
        <v>41274</v>
      </c>
      <c r="N53" s="176"/>
      <c r="O53" s="62" t="s">
        <v>290</v>
      </c>
      <c r="P53" s="101"/>
      <c r="Q53" s="42" t="s">
        <v>291</v>
      </c>
    </row>
  </sheetData>
  <sheetProtection/>
  <mergeCells count="61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4:L35"/>
    <mergeCell ref="M37:N37"/>
    <mergeCell ref="M39:N39"/>
    <mergeCell ref="L36:L37"/>
    <mergeCell ref="L38:L39"/>
    <mergeCell ref="M35:N35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L32:L33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zoomScalePageLayoutView="0" workbookViewId="0" topLeftCell="A19">
      <selection activeCell="A1" sqref="A1"/>
    </sheetView>
  </sheetViews>
  <sheetFormatPr defaultColWidth="8.796875" defaultRowHeight="15" customHeight="1"/>
  <cols>
    <col min="1" max="1" width="1.59765625" style="34" customWidth="1"/>
    <col min="2" max="2" width="7.59765625" style="10" customWidth="1"/>
    <col min="3" max="3" width="5.59765625" style="44" customWidth="1"/>
    <col min="4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"平成"&amp;WIDECHAR('目次'!B3)&amp;"年４月１日の人口"</f>
        <v>平成３０年４月１日の人口</v>
      </c>
      <c r="C1" s="10"/>
      <c r="D1" s="10"/>
      <c r="E1" s="10"/>
      <c r="F1" s="10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4" t="s">
        <v>6</v>
      </c>
      <c r="H2" s="74"/>
      <c r="I2" s="74"/>
    </row>
    <row r="3" spans="2:28" ht="15" customHeight="1">
      <c r="B3" s="81" t="s">
        <v>0</v>
      </c>
      <c r="C3" s="111"/>
      <c r="D3" s="162">
        <f>D9+D15</f>
        <v>41296</v>
      </c>
      <c r="E3" s="163"/>
      <c r="F3" s="164"/>
      <c r="G3" s="45" t="s">
        <v>4</v>
      </c>
      <c r="H3" s="66">
        <v>22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65">
        <f>D10+D16</f>
        <v>20918</v>
      </c>
      <c r="E4" s="166"/>
      <c r="F4" s="167"/>
      <c r="G4" s="47" t="s">
        <v>4</v>
      </c>
      <c r="H4" s="67">
        <v>29</v>
      </c>
      <c r="I4" s="48" t="s">
        <v>5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165">
        <f>D11+D17</f>
        <v>20378</v>
      </c>
      <c r="E5" s="166"/>
      <c r="F5" s="167"/>
      <c r="G5" s="47" t="s">
        <v>4</v>
      </c>
      <c r="H5" s="67">
        <v>-7</v>
      </c>
      <c r="I5" s="48" t="s">
        <v>5</v>
      </c>
      <c r="J5" s="34" t="str">
        <f>IF(H5=0,"",IF(H5&gt;0,"↑","↓"))</f>
        <v>↓</v>
      </c>
      <c r="L5" s="179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15404</v>
      </c>
      <c r="E6" s="169"/>
      <c r="F6" s="170"/>
      <c r="G6" s="53" t="s">
        <v>4</v>
      </c>
      <c r="H6" s="70">
        <v>55</v>
      </c>
      <c r="I6" s="54" t="s">
        <v>5</v>
      </c>
      <c r="J6" s="34" t="str">
        <f>IF(H6=0,"",IF(H6&gt;0,"↑","↓"))</f>
        <v>↑</v>
      </c>
      <c r="L6" s="173" t="s">
        <v>112</v>
      </c>
      <c r="M6" s="105">
        <v>127</v>
      </c>
      <c r="N6" s="106">
        <v>129</v>
      </c>
      <c r="O6" s="30"/>
      <c r="P6" s="108">
        <v>77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2:28" ht="15" customHeight="1">
      <c r="B7" s="34"/>
      <c r="C7" s="34"/>
      <c r="F7" s="91"/>
      <c r="H7" s="64"/>
      <c r="L7" s="174"/>
      <c r="M7" s="171">
        <f>M6+N6</f>
        <v>256</v>
      </c>
      <c r="N7" s="172"/>
      <c r="O7" s="31" t="s">
        <v>4</v>
      </c>
      <c r="P7" s="109"/>
      <c r="Q7" s="50" t="s">
        <v>263</v>
      </c>
      <c r="S7" s="183" t="s">
        <v>112</v>
      </c>
      <c r="T7" s="105">
        <v>127</v>
      </c>
      <c r="U7" s="106">
        <v>128</v>
      </c>
      <c r="V7" s="108">
        <v>77</v>
      </c>
      <c r="W7" s="105">
        <v>0</v>
      </c>
      <c r="X7" s="106">
        <v>1</v>
      </c>
      <c r="Y7" s="108">
        <v>1</v>
      </c>
      <c r="Z7" s="105">
        <v>127</v>
      </c>
      <c r="AA7" s="106">
        <v>129</v>
      </c>
      <c r="AB7" s="140">
        <v>77</v>
      </c>
    </row>
    <row r="8" spans="2:30" ht="15" customHeight="1" thickBot="1">
      <c r="B8" s="117" t="s">
        <v>244</v>
      </c>
      <c r="C8" s="65"/>
      <c r="D8" s="65"/>
      <c r="E8" s="65"/>
      <c r="F8" s="91"/>
      <c r="G8" s="74" t="s">
        <v>6</v>
      </c>
      <c r="H8" s="74"/>
      <c r="I8" s="74"/>
      <c r="L8" s="173" t="s">
        <v>113</v>
      </c>
      <c r="M8" s="105">
        <v>178</v>
      </c>
      <c r="N8" s="107">
        <v>172</v>
      </c>
      <c r="O8" s="58"/>
      <c r="P8" s="110">
        <v>115</v>
      </c>
      <c r="Q8" s="56"/>
      <c r="S8" s="184"/>
      <c r="T8" s="171">
        <f>T7+U7</f>
        <v>255</v>
      </c>
      <c r="U8" s="172"/>
      <c r="V8" s="109"/>
      <c r="W8" s="171">
        <f>W7+X7</f>
        <v>1</v>
      </c>
      <c r="X8" s="172"/>
      <c r="Y8" s="109"/>
      <c r="Z8" s="171">
        <f>SUM(Z7:AA7)</f>
        <v>256</v>
      </c>
      <c r="AA8" s="172"/>
      <c r="AB8" s="141"/>
      <c r="AD8" s="102"/>
    </row>
    <row r="9" spans="2:28" ht="15" customHeight="1">
      <c r="B9" s="81" t="s">
        <v>0</v>
      </c>
      <c r="C9" s="111"/>
      <c r="D9" s="162">
        <f>D10+D11</f>
        <v>40326</v>
      </c>
      <c r="E9" s="163"/>
      <c r="F9" s="164"/>
      <c r="G9" s="45" t="s">
        <v>4</v>
      </c>
      <c r="H9" s="66">
        <v>24</v>
      </c>
      <c r="I9" s="46" t="s">
        <v>5</v>
      </c>
      <c r="J9" s="34" t="str">
        <f>IF(H9=0,"",IF(H9&gt;0,"↑","↓"))</f>
        <v>↑</v>
      </c>
      <c r="L9" s="174"/>
      <c r="M9" s="171">
        <f>M8+N8</f>
        <v>350</v>
      </c>
      <c r="N9" s="172"/>
      <c r="O9" s="31" t="s">
        <v>264</v>
      </c>
      <c r="P9" s="109"/>
      <c r="Q9" s="50" t="s">
        <v>263</v>
      </c>
      <c r="S9" s="183" t="s">
        <v>113</v>
      </c>
      <c r="T9" s="105">
        <v>178</v>
      </c>
      <c r="U9" s="107">
        <v>172</v>
      </c>
      <c r="V9" s="110">
        <v>115</v>
      </c>
      <c r="W9" s="105">
        <v>0</v>
      </c>
      <c r="X9" s="107">
        <v>0</v>
      </c>
      <c r="Y9" s="110">
        <v>0</v>
      </c>
      <c r="Z9" s="105">
        <v>178</v>
      </c>
      <c r="AA9" s="107">
        <v>172</v>
      </c>
      <c r="AB9" s="142">
        <v>115</v>
      </c>
    </row>
    <row r="10" spans="2:28" ht="15" customHeight="1">
      <c r="B10" s="112" t="s">
        <v>1</v>
      </c>
      <c r="C10" s="113"/>
      <c r="D10" s="165">
        <v>20436</v>
      </c>
      <c r="E10" s="166"/>
      <c r="F10" s="167"/>
      <c r="G10" s="47" t="s">
        <v>4</v>
      </c>
      <c r="H10" s="67">
        <v>22</v>
      </c>
      <c r="I10" s="48" t="s">
        <v>5</v>
      </c>
      <c r="J10" s="34" t="str">
        <f>IF(H10=0,"",IF(H10&gt;0,"↑","↓"))</f>
        <v>↑</v>
      </c>
      <c r="L10" s="173" t="s">
        <v>114</v>
      </c>
      <c r="M10" s="105">
        <v>1543</v>
      </c>
      <c r="N10" s="107">
        <v>1539</v>
      </c>
      <c r="O10" s="58"/>
      <c r="P10" s="110">
        <v>1110</v>
      </c>
      <c r="Q10" s="56"/>
      <c r="S10" s="184"/>
      <c r="T10" s="171">
        <f>T9+U9</f>
        <v>350</v>
      </c>
      <c r="U10" s="172"/>
      <c r="V10" s="109"/>
      <c r="W10" s="171">
        <f>W9+X9</f>
        <v>0</v>
      </c>
      <c r="X10" s="172"/>
      <c r="Y10" s="109"/>
      <c r="Z10" s="171">
        <f>SUM(Z9:AA9)</f>
        <v>350</v>
      </c>
      <c r="AA10" s="172"/>
      <c r="AB10" s="141"/>
    </row>
    <row r="11" spans="2:28" ht="15" customHeight="1">
      <c r="B11" s="112" t="s">
        <v>2</v>
      </c>
      <c r="C11" s="113"/>
      <c r="D11" s="165">
        <v>19890</v>
      </c>
      <c r="E11" s="166"/>
      <c r="F11" s="167"/>
      <c r="G11" s="47" t="s">
        <v>4</v>
      </c>
      <c r="H11" s="67">
        <v>2</v>
      </c>
      <c r="I11" s="48" t="s">
        <v>5</v>
      </c>
      <c r="J11" s="34" t="str">
        <f>IF(H11=0,"",IF(H11&gt;0,"↑","↓"))</f>
        <v>↑</v>
      </c>
      <c r="L11" s="174"/>
      <c r="M11" s="171">
        <f>M10+N10</f>
        <v>3082</v>
      </c>
      <c r="N11" s="172"/>
      <c r="O11" s="31" t="s">
        <v>264</v>
      </c>
      <c r="P11" s="109"/>
      <c r="Q11" s="50" t="s">
        <v>263</v>
      </c>
      <c r="S11" s="183" t="s">
        <v>114</v>
      </c>
      <c r="T11" s="105">
        <v>1531</v>
      </c>
      <c r="U11" s="107">
        <v>1525</v>
      </c>
      <c r="V11" s="110">
        <v>1095</v>
      </c>
      <c r="W11" s="105">
        <v>12</v>
      </c>
      <c r="X11" s="107">
        <v>14</v>
      </c>
      <c r="Y11" s="110">
        <v>20</v>
      </c>
      <c r="Z11" s="105">
        <v>1543</v>
      </c>
      <c r="AA11" s="107">
        <v>1539</v>
      </c>
      <c r="AB11" s="142">
        <v>1110</v>
      </c>
    </row>
    <row r="12" spans="2:28" ht="15" customHeight="1" thickBot="1">
      <c r="B12" s="114" t="s">
        <v>3</v>
      </c>
      <c r="C12" s="115"/>
      <c r="D12" s="168">
        <v>14835</v>
      </c>
      <c r="E12" s="169"/>
      <c r="F12" s="170"/>
      <c r="G12" s="53" t="s">
        <v>4</v>
      </c>
      <c r="H12" s="70">
        <v>56</v>
      </c>
      <c r="I12" s="54" t="s">
        <v>5</v>
      </c>
      <c r="J12" s="34" t="str">
        <f>IF(H12=0,"",IF(H12&gt;0,"↑","↓"))</f>
        <v>↑</v>
      </c>
      <c r="L12" s="173" t="s">
        <v>115</v>
      </c>
      <c r="M12" s="105">
        <v>2416</v>
      </c>
      <c r="N12" s="107">
        <v>2293</v>
      </c>
      <c r="O12" s="58"/>
      <c r="P12" s="110">
        <v>1678</v>
      </c>
      <c r="Q12" s="56"/>
      <c r="S12" s="184"/>
      <c r="T12" s="171">
        <f>T11+U11</f>
        <v>3056</v>
      </c>
      <c r="U12" s="172"/>
      <c r="V12" s="109"/>
      <c r="W12" s="171">
        <f>W11+X11</f>
        <v>26</v>
      </c>
      <c r="X12" s="172"/>
      <c r="Y12" s="109"/>
      <c r="Z12" s="171">
        <f>SUM(Z11:AA11)</f>
        <v>3082</v>
      </c>
      <c r="AA12" s="172"/>
      <c r="AB12" s="141"/>
    </row>
    <row r="13" spans="2:28" ht="15" customHeight="1">
      <c r="B13" s="34"/>
      <c r="C13" s="34"/>
      <c r="F13" s="91"/>
      <c r="H13" s="64"/>
      <c r="L13" s="174"/>
      <c r="M13" s="171">
        <f>M12+N12</f>
        <v>4709</v>
      </c>
      <c r="N13" s="172"/>
      <c r="O13" s="31" t="s">
        <v>264</v>
      </c>
      <c r="P13" s="109"/>
      <c r="Q13" s="50" t="s">
        <v>263</v>
      </c>
      <c r="S13" s="183" t="s">
        <v>115</v>
      </c>
      <c r="T13" s="105">
        <v>2412</v>
      </c>
      <c r="U13" s="107">
        <v>2285</v>
      </c>
      <c r="V13" s="110">
        <v>1672</v>
      </c>
      <c r="W13" s="105">
        <v>28</v>
      </c>
      <c r="X13" s="107">
        <v>30</v>
      </c>
      <c r="Y13" s="110">
        <v>43</v>
      </c>
      <c r="Z13" s="105">
        <v>2440</v>
      </c>
      <c r="AA13" s="107">
        <v>2315</v>
      </c>
      <c r="AB13" s="142">
        <v>1701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4" t="s">
        <v>6</v>
      </c>
      <c r="H14" s="74"/>
      <c r="I14" s="74"/>
      <c r="L14" s="173" t="s">
        <v>116</v>
      </c>
      <c r="M14" s="105">
        <v>725</v>
      </c>
      <c r="N14" s="107">
        <v>726</v>
      </c>
      <c r="O14" s="58"/>
      <c r="P14" s="110">
        <v>565</v>
      </c>
      <c r="Q14" s="56"/>
      <c r="S14" s="184"/>
      <c r="T14" s="171">
        <f>T13+U13</f>
        <v>4697</v>
      </c>
      <c r="U14" s="172"/>
      <c r="V14" s="109"/>
      <c r="W14" s="171">
        <f>W13+X13</f>
        <v>58</v>
      </c>
      <c r="X14" s="172"/>
      <c r="Y14" s="109"/>
      <c r="Z14" s="171">
        <f>SUM(Z13:AA13)</f>
        <v>4755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970</v>
      </c>
      <c r="E15" s="163"/>
      <c r="F15" s="164"/>
      <c r="G15" s="45" t="s">
        <v>4</v>
      </c>
      <c r="H15" s="66">
        <v>-2</v>
      </c>
      <c r="I15" s="46" t="s">
        <v>5</v>
      </c>
      <c r="J15" s="34" t="str">
        <f>IF(H15=0,"",IF(H15&gt;0,"↑","↓"))</f>
        <v>↓</v>
      </c>
      <c r="L15" s="174"/>
      <c r="M15" s="171">
        <f>M14+N14</f>
        <v>1451</v>
      </c>
      <c r="N15" s="172"/>
      <c r="O15" s="31" t="s">
        <v>264</v>
      </c>
      <c r="P15" s="109"/>
      <c r="Q15" s="50" t="s">
        <v>263</v>
      </c>
      <c r="S15" s="183" t="s">
        <v>116</v>
      </c>
      <c r="T15" s="105">
        <v>455</v>
      </c>
      <c r="U15" s="107">
        <v>465</v>
      </c>
      <c r="V15" s="110">
        <v>344</v>
      </c>
      <c r="W15" s="105">
        <v>3</v>
      </c>
      <c r="X15" s="107">
        <v>5</v>
      </c>
      <c r="Y15" s="110">
        <v>4</v>
      </c>
      <c r="Z15" s="105">
        <v>458</v>
      </c>
      <c r="AA15" s="107">
        <v>470</v>
      </c>
      <c r="AB15" s="142">
        <v>346</v>
      </c>
    </row>
    <row r="16" spans="2:28" ht="15" customHeight="1">
      <c r="B16" s="112" t="s">
        <v>1</v>
      </c>
      <c r="C16" s="113"/>
      <c r="D16" s="165">
        <v>482</v>
      </c>
      <c r="E16" s="166"/>
      <c r="F16" s="167"/>
      <c r="G16" s="47" t="s">
        <v>4</v>
      </c>
      <c r="H16" s="67">
        <v>7</v>
      </c>
      <c r="I16" s="48" t="s">
        <v>5</v>
      </c>
      <c r="J16" s="34" t="str">
        <f>IF(H16=0,"",IF(H16&gt;0,"↑","↓"))</f>
        <v>↑</v>
      </c>
      <c r="L16" s="173" t="s">
        <v>117</v>
      </c>
      <c r="M16" s="105">
        <v>2663</v>
      </c>
      <c r="N16" s="107">
        <v>2568</v>
      </c>
      <c r="O16" s="58"/>
      <c r="P16" s="110">
        <v>1993</v>
      </c>
      <c r="Q16" s="56"/>
      <c r="S16" s="184"/>
      <c r="T16" s="171">
        <f>T15+U15</f>
        <v>920</v>
      </c>
      <c r="U16" s="172"/>
      <c r="V16" s="109"/>
      <c r="W16" s="171">
        <f>W15+X15</f>
        <v>8</v>
      </c>
      <c r="X16" s="172"/>
      <c r="Y16" s="109"/>
      <c r="Z16" s="171">
        <f>SUM(Z15:AA15)</f>
        <v>928</v>
      </c>
      <c r="AA16" s="172"/>
      <c r="AB16" s="141"/>
    </row>
    <row r="17" spans="2:28" ht="15" customHeight="1">
      <c r="B17" s="112" t="s">
        <v>2</v>
      </c>
      <c r="C17" s="113"/>
      <c r="D17" s="165">
        <v>488</v>
      </c>
      <c r="E17" s="166"/>
      <c r="F17" s="167"/>
      <c r="G17" s="47" t="s">
        <v>4</v>
      </c>
      <c r="H17" s="67">
        <v>-9</v>
      </c>
      <c r="I17" s="48" t="s">
        <v>5</v>
      </c>
      <c r="J17" s="34" t="str">
        <f>IF(H17=0,"",IF(H17&gt;0,"↑","↓"))</f>
        <v>↓</v>
      </c>
      <c r="L17" s="174"/>
      <c r="M17" s="171">
        <f>M16+N16</f>
        <v>5231</v>
      </c>
      <c r="N17" s="172"/>
      <c r="O17" s="31" t="s">
        <v>264</v>
      </c>
      <c r="P17" s="109"/>
      <c r="Q17" s="50" t="s">
        <v>263</v>
      </c>
      <c r="S17" s="183" t="s">
        <v>259</v>
      </c>
      <c r="T17" s="105">
        <v>1635</v>
      </c>
      <c r="U17" s="107">
        <v>1475</v>
      </c>
      <c r="V17" s="110">
        <v>1226</v>
      </c>
      <c r="W17" s="105">
        <v>10</v>
      </c>
      <c r="X17" s="107">
        <v>17</v>
      </c>
      <c r="Y17" s="110">
        <v>21</v>
      </c>
      <c r="Z17" s="105">
        <v>1645</v>
      </c>
      <c r="AA17" s="107">
        <v>1492</v>
      </c>
      <c r="AB17" s="142">
        <v>1232</v>
      </c>
    </row>
    <row r="18" spans="2:28" ht="15" customHeight="1" thickBot="1">
      <c r="B18" s="114" t="s">
        <v>3</v>
      </c>
      <c r="C18" s="115"/>
      <c r="D18" s="168">
        <v>569</v>
      </c>
      <c r="E18" s="169"/>
      <c r="F18" s="170"/>
      <c r="G18" s="53" t="s">
        <v>4</v>
      </c>
      <c r="H18" s="70">
        <v>-1</v>
      </c>
      <c r="I18" s="54" t="s">
        <v>5</v>
      </c>
      <c r="J18" s="34" t="str">
        <f>IF(H18=0,"",IF(H18&gt;0,"↑","↓"))</f>
        <v>↓</v>
      </c>
      <c r="L18" s="173" t="s">
        <v>118</v>
      </c>
      <c r="M18" s="105">
        <v>2911</v>
      </c>
      <c r="N18" s="107">
        <v>2763</v>
      </c>
      <c r="O18" s="58"/>
      <c r="P18" s="110">
        <v>2234</v>
      </c>
      <c r="Q18" s="56"/>
      <c r="S18" s="184"/>
      <c r="T18" s="171">
        <f>T17+U17</f>
        <v>3110</v>
      </c>
      <c r="U18" s="172"/>
      <c r="V18" s="109"/>
      <c r="W18" s="171">
        <f>W17+X17</f>
        <v>27</v>
      </c>
      <c r="X18" s="172"/>
      <c r="Y18" s="109"/>
      <c r="Z18" s="171">
        <f>SUM(Z17:AA17)</f>
        <v>3137</v>
      </c>
      <c r="AA18" s="172"/>
      <c r="AB18" s="141"/>
    </row>
    <row r="19" spans="3:28" ht="15" customHeight="1">
      <c r="C19" s="10"/>
      <c r="D19" s="10"/>
      <c r="E19" s="10"/>
      <c r="F19" s="44"/>
      <c r="L19" s="174"/>
      <c r="M19" s="171">
        <f>M18+N18</f>
        <v>5674</v>
      </c>
      <c r="N19" s="172"/>
      <c r="O19" s="31" t="s">
        <v>264</v>
      </c>
      <c r="P19" s="109"/>
      <c r="Q19" s="50" t="s">
        <v>263</v>
      </c>
      <c r="S19" s="183" t="s">
        <v>260</v>
      </c>
      <c r="T19" s="105">
        <v>4740</v>
      </c>
      <c r="U19" s="107">
        <v>4622</v>
      </c>
      <c r="V19" s="110">
        <v>3507</v>
      </c>
      <c r="W19" s="105">
        <v>139</v>
      </c>
      <c r="X19" s="107">
        <v>107</v>
      </c>
      <c r="Y19" s="110">
        <v>170</v>
      </c>
      <c r="Z19" s="105">
        <v>4879</v>
      </c>
      <c r="AA19" s="107">
        <v>4729</v>
      </c>
      <c r="AB19" s="142">
        <v>3642</v>
      </c>
    </row>
    <row r="20" spans="2:28" ht="15" customHeight="1">
      <c r="B20" s="85" t="s">
        <v>7</v>
      </c>
      <c r="C20" s="34"/>
      <c r="H20" s="63"/>
      <c r="L20" s="173" t="s">
        <v>119</v>
      </c>
      <c r="M20" s="105">
        <v>78</v>
      </c>
      <c r="N20" s="107">
        <v>87</v>
      </c>
      <c r="O20" s="58"/>
      <c r="P20" s="110">
        <v>51</v>
      </c>
      <c r="Q20" s="56"/>
      <c r="S20" s="184"/>
      <c r="T20" s="171">
        <f>T19+U19</f>
        <v>9362</v>
      </c>
      <c r="U20" s="172"/>
      <c r="V20" s="109"/>
      <c r="W20" s="171">
        <f>W19+X19</f>
        <v>246</v>
      </c>
      <c r="X20" s="172"/>
      <c r="Y20" s="109"/>
      <c r="Z20" s="171">
        <f>SUM(Z19:AA19)</f>
        <v>9608</v>
      </c>
      <c r="AA20" s="172"/>
      <c r="AB20" s="141"/>
    </row>
    <row r="21" spans="8:28" ht="15" customHeight="1" thickBot="1">
      <c r="H21" s="63"/>
      <c r="L21" s="174"/>
      <c r="M21" s="171">
        <f>M20+N20</f>
        <v>165</v>
      </c>
      <c r="N21" s="172"/>
      <c r="O21" s="31" t="s">
        <v>264</v>
      </c>
      <c r="P21" s="109"/>
      <c r="Q21" s="50" t="s">
        <v>263</v>
      </c>
      <c r="S21" s="183" t="s">
        <v>120</v>
      </c>
      <c r="T21" s="105">
        <v>1441</v>
      </c>
      <c r="U21" s="107">
        <v>1372</v>
      </c>
      <c r="V21" s="110">
        <v>1043</v>
      </c>
      <c r="W21" s="105">
        <v>44</v>
      </c>
      <c r="X21" s="107">
        <v>65</v>
      </c>
      <c r="Y21" s="110">
        <v>71</v>
      </c>
      <c r="Z21" s="105">
        <v>1485</v>
      </c>
      <c r="AA21" s="107">
        <v>1437</v>
      </c>
      <c r="AB21" s="142">
        <v>1101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78"/>
      <c r="I22" s="79"/>
      <c r="L22" s="173" t="s">
        <v>120</v>
      </c>
      <c r="M22" s="105">
        <v>1478</v>
      </c>
      <c r="N22" s="107">
        <v>1434</v>
      </c>
      <c r="O22" s="58"/>
      <c r="P22" s="110">
        <v>1098</v>
      </c>
      <c r="Q22" s="56"/>
      <c r="S22" s="184"/>
      <c r="T22" s="171">
        <f>T21+U21</f>
        <v>2813</v>
      </c>
      <c r="U22" s="172"/>
      <c r="V22" s="109"/>
      <c r="W22" s="171">
        <f>W21+X21</f>
        <v>109</v>
      </c>
      <c r="X22" s="172"/>
      <c r="Y22" s="109"/>
      <c r="Z22" s="171">
        <f>SUM(Z21:AA21)</f>
        <v>2922</v>
      </c>
      <c r="AA22" s="172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17</v>
      </c>
      <c r="E23" s="92">
        <f t="shared" si="0"/>
        <v>16</v>
      </c>
      <c r="F23" s="93">
        <f>SUM(D23:E23)</f>
        <v>33</v>
      </c>
      <c r="G23" s="47" t="s">
        <v>105</v>
      </c>
      <c r="H23" s="68">
        <f>F23-'前年度末'!F23</f>
        <v>5</v>
      </c>
      <c r="I23" s="48" t="s">
        <v>106</v>
      </c>
      <c r="J23" s="34" t="str">
        <f aca="true" t="shared" si="1" ref="J23:J29">IF(H23=0,"",IF(H23&gt;0,"↑","↓"))</f>
        <v>↑</v>
      </c>
      <c r="L23" s="174"/>
      <c r="M23" s="171">
        <f>M22+N22</f>
        <v>2912</v>
      </c>
      <c r="N23" s="172"/>
      <c r="O23" s="31" t="s">
        <v>264</v>
      </c>
      <c r="P23" s="109"/>
      <c r="Q23" s="50" t="s">
        <v>263</v>
      </c>
      <c r="S23" s="183" t="s">
        <v>121</v>
      </c>
      <c r="T23" s="105">
        <v>454</v>
      </c>
      <c r="U23" s="107">
        <v>447</v>
      </c>
      <c r="V23" s="110">
        <v>283</v>
      </c>
      <c r="W23" s="105">
        <v>1</v>
      </c>
      <c r="X23" s="107">
        <v>1</v>
      </c>
      <c r="Y23" s="110">
        <v>2</v>
      </c>
      <c r="Z23" s="105">
        <v>455</v>
      </c>
      <c r="AA23" s="107">
        <v>448</v>
      </c>
      <c r="AB23" s="142">
        <v>283</v>
      </c>
    </row>
    <row r="24" spans="2:28" ht="15" customHeight="1">
      <c r="B24" s="13" t="s">
        <v>10</v>
      </c>
      <c r="C24" s="92">
        <f t="shared" si="0"/>
        <v>9</v>
      </c>
      <c r="D24" s="92">
        <f t="shared" si="0"/>
        <v>14</v>
      </c>
      <c r="E24" s="92">
        <f t="shared" si="0"/>
        <v>15</v>
      </c>
      <c r="F24" s="93">
        <f aca="true" t="shared" si="2" ref="F24:F29">SUM(D24:E24)</f>
        <v>29</v>
      </c>
      <c r="G24" s="47" t="s">
        <v>105</v>
      </c>
      <c r="H24" s="149">
        <f>F24-'前年度末'!F24</f>
        <v>5</v>
      </c>
      <c r="I24" s="48" t="s">
        <v>106</v>
      </c>
      <c r="J24" s="34" t="str">
        <f t="shared" si="1"/>
        <v>↑</v>
      </c>
      <c r="L24" s="173" t="s">
        <v>121</v>
      </c>
      <c r="M24" s="105">
        <v>452</v>
      </c>
      <c r="N24" s="107">
        <v>446</v>
      </c>
      <c r="O24" s="58"/>
      <c r="P24" s="110">
        <v>281</v>
      </c>
      <c r="Q24" s="56"/>
      <c r="S24" s="184"/>
      <c r="T24" s="171">
        <f>T23+U23</f>
        <v>901</v>
      </c>
      <c r="U24" s="172"/>
      <c r="V24" s="109"/>
      <c r="W24" s="171">
        <f>W23+X23</f>
        <v>2</v>
      </c>
      <c r="X24" s="172"/>
      <c r="Y24" s="109"/>
      <c r="Z24" s="171">
        <f>SUM(Z23:AA23)</f>
        <v>903</v>
      </c>
      <c r="AA24" s="172"/>
      <c r="AB24" s="141"/>
    </row>
    <row r="25" spans="2:28" ht="15" customHeight="1">
      <c r="B25" s="13" t="s">
        <v>11</v>
      </c>
      <c r="C25" s="92">
        <f t="shared" si="0"/>
        <v>184</v>
      </c>
      <c r="D25" s="92">
        <f t="shared" si="0"/>
        <v>195</v>
      </c>
      <c r="E25" s="92">
        <f t="shared" si="0"/>
        <v>118</v>
      </c>
      <c r="F25" s="93">
        <f t="shared" si="2"/>
        <v>313</v>
      </c>
      <c r="G25" s="47" t="s">
        <v>105</v>
      </c>
      <c r="H25" s="68">
        <f>F25-'前年度末'!F25</f>
        <v>98</v>
      </c>
      <c r="I25" s="48" t="s">
        <v>106</v>
      </c>
      <c r="J25" s="34" t="str">
        <f t="shared" si="1"/>
        <v>↑</v>
      </c>
      <c r="L25" s="174"/>
      <c r="M25" s="171">
        <f>M24+N24</f>
        <v>898</v>
      </c>
      <c r="N25" s="172"/>
      <c r="O25" s="31" t="s">
        <v>264</v>
      </c>
      <c r="P25" s="109"/>
      <c r="Q25" s="50" t="s">
        <v>263</v>
      </c>
      <c r="S25" s="183" t="s">
        <v>122</v>
      </c>
      <c r="T25" s="105">
        <v>1936</v>
      </c>
      <c r="U25" s="107">
        <v>1828</v>
      </c>
      <c r="V25" s="110">
        <v>1632</v>
      </c>
      <c r="W25" s="105">
        <v>117</v>
      </c>
      <c r="X25" s="107">
        <v>71</v>
      </c>
      <c r="Y25" s="110">
        <v>151</v>
      </c>
      <c r="Z25" s="105">
        <v>2053</v>
      </c>
      <c r="AA25" s="107">
        <v>1899</v>
      </c>
      <c r="AB25" s="142">
        <v>1765</v>
      </c>
    </row>
    <row r="26" spans="2:28" ht="15" customHeight="1">
      <c r="B26" s="13" t="s">
        <v>12</v>
      </c>
      <c r="C26" s="92">
        <f t="shared" si="0"/>
        <v>126</v>
      </c>
      <c r="D26" s="92">
        <f>D35+D44</f>
        <v>172</v>
      </c>
      <c r="E26" s="92">
        <f>E35+E44</f>
        <v>122</v>
      </c>
      <c r="F26" s="93">
        <f t="shared" si="2"/>
        <v>294</v>
      </c>
      <c r="G26" s="47" t="s">
        <v>105</v>
      </c>
      <c r="H26" s="68">
        <f>F26-'前年度末'!F26</f>
        <v>182</v>
      </c>
      <c r="I26" s="48" t="s">
        <v>106</v>
      </c>
      <c r="J26" s="34" t="str">
        <f t="shared" si="1"/>
        <v>↑</v>
      </c>
      <c r="L26" s="173" t="s">
        <v>122</v>
      </c>
      <c r="M26" s="105">
        <v>1962</v>
      </c>
      <c r="N26" s="107">
        <v>1778</v>
      </c>
      <c r="O26" s="58"/>
      <c r="P26" s="110">
        <v>1678</v>
      </c>
      <c r="Q26" s="56"/>
      <c r="S26" s="184"/>
      <c r="T26" s="171">
        <f>T25+U25</f>
        <v>3764</v>
      </c>
      <c r="U26" s="172"/>
      <c r="V26" s="109"/>
      <c r="W26" s="171">
        <f>W25+X25</f>
        <v>188</v>
      </c>
      <c r="X26" s="172"/>
      <c r="Y26" s="109"/>
      <c r="Z26" s="171">
        <f>SUM(Z25:AA25)</f>
        <v>3952</v>
      </c>
      <c r="AA26" s="172"/>
      <c r="AB26" s="141"/>
    </row>
    <row r="27" spans="2:28" ht="15" customHeight="1">
      <c r="B27" s="13" t="s">
        <v>13</v>
      </c>
      <c r="C27" s="92">
        <f t="shared" si="0"/>
        <v>16</v>
      </c>
      <c r="D27" s="92">
        <f t="shared" si="0"/>
        <v>4</v>
      </c>
      <c r="E27" s="92">
        <f t="shared" si="0"/>
        <v>1</v>
      </c>
      <c r="F27" s="93">
        <f t="shared" si="2"/>
        <v>5</v>
      </c>
      <c r="G27" s="47" t="s">
        <v>105</v>
      </c>
      <c r="H27" s="68">
        <f>F27-'前年度末'!F27</f>
        <v>4</v>
      </c>
      <c r="I27" s="48" t="s">
        <v>106</v>
      </c>
      <c r="J27" s="34" t="str">
        <f t="shared" si="1"/>
        <v>↑</v>
      </c>
      <c r="L27" s="174"/>
      <c r="M27" s="171">
        <f>M26+N26</f>
        <v>3740</v>
      </c>
      <c r="N27" s="172"/>
      <c r="O27" s="31" t="s">
        <v>264</v>
      </c>
      <c r="P27" s="109"/>
      <c r="Q27" s="50" t="s">
        <v>263</v>
      </c>
      <c r="S27" s="183" t="s">
        <v>155</v>
      </c>
      <c r="T27" s="105">
        <v>2722</v>
      </c>
      <c r="U27" s="107">
        <v>2747</v>
      </c>
      <c r="V27" s="110">
        <v>2001</v>
      </c>
      <c r="W27" s="105">
        <v>55</v>
      </c>
      <c r="X27" s="107">
        <v>111</v>
      </c>
      <c r="Y27" s="110">
        <v>123</v>
      </c>
      <c r="Z27" s="105">
        <v>2777</v>
      </c>
      <c r="AA27" s="107">
        <v>2858</v>
      </c>
      <c r="AB27" s="142">
        <v>2103</v>
      </c>
    </row>
    <row r="28" spans="2:28" ht="15" customHeight="1" thickBot="1">
      <c r="B28" s="14" t="s">
        <v>14</v>
      </c>
      <c r="C28" s="94">
        <f t="shared" si="0"/>
        <v>10</v>
      </c>
      <c r="D28" s="94">
        <f t="shared" si="0"/>
        <v>1</v>
      </c>
      <c r="E28" s="94">
        <f t="shared" si="0"/>
        <v>5</v>
      </c>
      <c r="F28" s="95">
        <f t="shared" si="2"/>
        <v>6</v>
      </c>
      <c r="G28" s="57" t="s">
        <v>105</v>
      </c>
      <c r="H28" s="73">
        <f>F28-'前年度末'!F28</f>
        <v>-2</v>
      </c>
      <c r="I28" s="51" t="s">
        <v>106</v>
      </c>
      <c r="J28" s="34" t="str">
        <f t="shared" si="1"/>
        <v>↓</v>
      </c>
      <c r="L28" s="173" t="s">
        <v>123</v>
      </c>
      <c r="M28" s="105">
        <v>324</v>
      </c>
      <c r="N28" s="107">
        <v>309</v>
      </c>
      <c r="O28" s="58"/>
      <c r="P28" s="110">
        <v>274</v>
      </c>
      <c r="Q28" s="56"/>
      <c r="S28" s="184"/>
      <c r="T28" s="171">
        <f>T27+U27</f>
        <v>5469</v>
      </c>
      <c r="U28" s="172"/>
      <c r="V28" s="109"/>
      <c r="W28" s="171">
        <f>W27+X27</f>
        <v>166</v>
      </c>
      <c r="X28" s="172"/>
      <c r="Y28" s="109"/>
      <c r="Z28" s="171">
        <f>SUM(Z27:AA27)</f>
        <v>5635</v>
      </c>
      <c r="AA28" s="172"/>
      <c r="AB28" s="141"/>
    </row>
    <row r="29" spans="2:28" ht="15" customHeight="1" thickBot="1">
      <c r="B29" s="15" t="s">
        <v>15</v>
      </c>
      <c r="C29" s="96">
        <f t="shared" si="0"/>
        <v>55</v>
      </c>
      <c r="D29" s="96">
        <f t="shared" si="0"/>
        <v>29</v>
      </c>
      <c r="E29" s="96">
        <f t="shared" si="0"/>
        <v>-7</v>
      </c>
      <c r="F29" s="97">
        <f t="shared" si="2"/>
        <v>22</v>
      </c>
      <c r="G29" s="61" t="s">
        <v>105</v>
      </c>
      <c r="H29" s="72">
        <f>F29-'前年度末'!F29</f>
        <v>-78</v>
      </c>
      <c r="I29" s="60" t="s">
        <v>106</v>
      </c>
      <c r="J29" s="34" t="str">
        <f t="shared" si="1"/>
        <v>↓</v>
      </c>
      <c r="L29" s="174"/>
      <c r="M29" s="171">
        <f>M28+N28</f>
        <v>633</v>
      </c>
      <c r="N29" s="172"/>
      <c r="O29" s="31" t="s">
        <v>264</v>
      </c>
      <c r="P29" s="145"/>
      <c r="Q29" s="50" t="s">
        <v>263</v>
      </c>
      <c r="S29" s="183" t="s">
        <v>127</v>
      </c>
      <c r="T29" s="105">
        <v>1023</v>
      </c>
      <c r="U29" s="107">
        <v>1033</v>
      </c>
      <c r="V29" s="110">
        <v>669</v>
      </c>
      <c r="W29" s="105">
        <v>2</v>
      </c>
      <c r="X29" s="107">
        <v>3</v>
      </c>
      <c r="Y29" s="110">
        <v>5</v>
      </c>
      <c r="Z29" s="105">
        <v>1025</v>
      </c>
      <c r="AA29" s="107">
        <v>1036</v>
      </c>
      <c r="AB29" s="142">
        <v>672</v>
      </c>
    </row>
    <row r="30" spans="8:28" ht="15" customHeight="1" thickBot="1">
      <c r="H30" s="63"/>
      <c r="L30" s="173" t="s">
        <v>124</v>
      </c>
      <c r="M30" s="105">
        <v>1134</v>
      </c>
      <c r="N30" s="107">
        <v>1157</v>
      </c>
      <c r="O30" s="58"/>
      <c r="P30" s="110">
        <v>932</v>
      </c>
      <c r="Q30" s="56"/>
      <c r="S30" s="184"/>
      <c r="T30" s="171">
        <f>T29+U29</f>
        <v>2056</v>
      </c>
      <c r="U30" s="172"/>
      <c r="V30" s="109"/>
      <c r="W30" s="171">
        <f>W29+X29</f>
        <v>5</v>
      </c>
      <c r="X30" s="172"/>
      <c r="Y30" s="109"/>
      <c r="Z30" s="171">
        <f>SUM(Z29:AA29)</f>
        <v>2061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78"/>
      <c r="I31" s="79"/>
      <c r="L31" s="174"/>
      <c r="M31" s="171">
        <f>M30+N30</f>
        <v>2291</v>
      </c>
      <c r="N31" s="172"/>
      <c r="O31" s="31" t="s">
        <v>264</v>
      </c>
      <c r="P31" s="109"/>
      <c r="Q31" s="50" t="s">
        <v>263</v>
      </c>
      <c r="S31" s="183" t="s">
        <v>128</v>
      </c>
      <c r="T31" s="105">
        <v>147</v>
      </c>
      <c r="U31" s="107">
        <v>142</v>
      </c>
      <c r="V31" s="110">
        <v>95</v>
      </c>
      <c r="W31" s="105">
        <v>0</v>
      </c>
      <c r="X31" s="107">
        <v>0</v>
      </c>
      <c r="Y31" s="110">
        <v>0</v>
      </c>
      <c r="Z31" s="105">
        <v>147</v>
      </c>
      <c r="AA31" s="107">
        <v>142</v>
      </c>
      <c r="AB31" s="142">
        <v>95</v>
      </c>
    </row>
    <row r="32" spans="2:28" ht="15" customHeight="1">
      <c r="B32" s="13" t="s">
        <v>247</v>
      </c>
      <c r="C32" s="103">
        <v>0</v>
      </c>
      <c r="D32" s="103">
        <v>16</v>
      </c>
      <c r="E32" s="103">
        <v>16</v>
      </c>
      <c r="F32" s="93">
        <f>SUM(D32:E32)</f>
        <v>32</v>
      </c>
      <c r="G32" s="47" t="s">
        <v>105</v>
      </c>
      <c r="H32" s="68">
        <f>F32-'前年度末'!F32</f>
        <v>4</v>
      </c>
      <c r="I32" s="48" t="s">
        <v>5</v>
      </c>
      <c r="J32" s="34" t="str">
        <f aca="true" t="shared" si="3" ref="J32:J38">IF(H32=0,"",IF(H32&gt;0,"↑","↓"))</f>
        <v>↑</v>
      </c>
      <c r="L32" s="173" t="s">
        <v>125</v>
      </c>
      <c r="M32" s="105">
        <v>1270</v>
      </c>
      <c r="N32" s="107">
        <v>1335</v>
      </c>
      <c r="O32" s="58"/>
      <c r="P32" s="110">
        <v>901</v>
      </c>
      <c r="Q32" s="56"/>
      <c r="S32" s="184"/>
      <c r="T32" s="171">
        <f>T31+U31</f>
        <v>289</v>
      </c>
      <c r="U32" s="172"/>
      <c r="V32" s="109"/>
      <c r="W32" s="171">
        <f>W31+X31</f>
        <v>0</v>
      </c>
      <c r="X32" s="172"/>
      <c r="Y32" s="109"/>
      <c r="Z32" s="171">
        <f>SUM(Z31:AA31)</f>
        <v>289</v>
      </c>
      <c r="AA32" s="172"/>
      <c r="AB32" s="141"/>
    </row>
    <row r="33" spans="2:28" ht="15" customHeight="1">
      <c r="B33" s="13" t="s">
        <v>10</v>
      </c>
      <c r="C33" s="103">
        <v>9</v>
      </c>
      <c r="D33" s="103">
        <v>14</v>
      </c>
      <c r="E33" s="103">
        <v>15</v>
      </c>
      <c r="F33" s="93">
        <f aca="true" t="shared" si="4" ref="F33:F38">SUM(D33:E33)</f>
        <v>29</v>
      </c>
      <c r="G33" s="47" t="s">
        <v>105</v>
      </c>
      <c r="H33" s="68">
        <f>F33-'前年度末'!F33</f>
        <v>5</v>
      </c>
      <c r="I33" s="48" t="s">
        <v>5</v>
      </c>
      <c r="J33" s="34" t="str">
        <f t="shared" si="3"/>
        <v>↑</v>
      </c>
      <c r="L33" s="174"/>
      <c r="M33" s="171">
        <f>M32+N32</f>
        <v>2605</v>
      </c>
      <c r="N33" s="172"/>
      <c r="O33" s="31" t="s">
        <v>264</v>
      </c>
      <c r="P33" s="109"/>
      <c r="Q33" s="50" t="s">
        <v>263</v>
      </c>
      <c r="S33" s="183" t="s">
        <v>129</v>
      </c>
      <c r="T33" s="105">
        <v>186</v>
      </c>
      <c r="U33" s="107">
        <v>199</v>
      </c>
      <c r="V33" s="110">
        <v>108</v>
      </c>
      <c r="W33" s="105">
        <v>3</v>
      </c>
      <c r="X33" s="107">
        <v>2</v>
      </c>
      <c r="Y33" s="110">
        <v>5</v>
      </c>
      <c r="Z33" s="105">
        <v>189</v>
      </c>
      <c r="AA33" s="107">
        <v>201</v>
      </c>
      <c r="AB33" s="142">
        <v>113</v>
      </c>
    </row>
    <row r="34" spans="2:28" ht="15" customHeight="1">
      <c r="B34" s="13" t="s">
        <v>11</v>
      </c>
      <c r="C34" s="103">
        <v>164</v>
      </c>
      <c r="D34" s="103">
        <v>179</v>
      </c>
      <c r="E34" s="103">
        <v>109</v>
      </c>
      <c r="F34" s="93">
        <f t="shared" si="4"/>
        <v>288</v>
      </c>
      <c r="G34" s="47" t="s">
        <v>105</v>
      </c>
      <c r="H34" s="68">
        <f>F34-'前年度末'!F34</f>
        <v>105</v>
      </c>
      <c r="I34" s="48" t="s">
        <v>5</v>
      </c>
      <c r="J34" s="34" t="str">
        <f t="shared" si="3"/>
        <v>↑</v>
      </c>
      <c r="L34" s="173" t="s">
        <v>126</v>
      </c>
      <c r="M34" s="105">
        <v>373</v>
      </c>
      <c r="N34" s="107">
        <v>366</v>
      </c>
      <c r="O34" s="58"/>
      <c r="P34" s="110">
        <v>270</v>
      </c>
      <c r="Q34" s="56"/>
      <c r="S34" s="184"/>
      <c r="T34" s="171">
        <f>T33+U33</f>
        <v>385</v>
      </c>
      <c r="U34" s="172"/>
      <c r="V34" s="109"/>
      <c r="W34" s="171">
        <f>W33+X33</f>
        <v>5</v>
      </c>
      <c r="X34" s="172"/>
      <c r="Y34" s="109"/>
      <c r="Z34" s="171">
        <f>SUM(Z33:AA33)</f>
        <v>390</v>
      </c>
      <c r="AA34" s="172"/>
      <c r="AB34" s="141"/>
    </row>
    <row r="35" spans="2:28" ht="15" customHeight="1">
      <c r="B35" s="13" t="s">
        <v>12</v>
      </c>
      <c r="C35" s="103">
        <v>110</v>
      </c>
      <c r="D35" s="103">
        <v>163</v>
      </c>
      <c r="E35" s="103">
        <v>108</v>
      </c>
      <c r="F35" s="93">
        <f t="shared" si="4"/>
        <v>271</v>
      </c>
      <c r="G35" s="47" t="s">
        <v>105</v>
      </c>
      <c r="H35" s="68">
        <f>F35-'前年度末'!F35</f>
        <v>169</v>
      </c>
      <c r="I35" s="48" t="s">
        <v>5</v>
      </c>
      <c r="J35" s="34" t="str">
        <f t="shared" si="3"/>
        <v>↑</v>
      </c>
      <c r="L35" s="174"/>
      <c r="M35" s="171">
        <f>M34+N34</f>
        <v>739</v>
      </c>
      <c r="N35" s="172"/>
      <c r="O35" s="31" t="s">
        <v>264</v>
      </c>
      <c r="P35" s="109"/>
      <c r="Q35" s="50" t="s">
        <v>263</v>
      </c>
      <c r="S35" s="183" t="s">
        <v>130</v>
      </c>
      <c r="T35" s="105">
        <v>827</v>
      </c>
      <c r="U35" s="107">
        <v>824</v>
      </c>
      <c r="V35" s="110">
        <v>585</v>
      </c>
      <c r="W35" s="105">
        <v>56</v>
      </c>
      <c r="X35" s="107">
        <v>60</v>
      </c>
      <c r="Y35" s="110">
        <v>53</v>
      </c>
      <c r="Z35" s="105">
        <v>883</v>
      </c>
      <c r="AA35" s="107">
        <v>884</v>
      </c>
      <c r="AB35" s="142">
        <v>627</v>
      </c>
    </row>
    <row r="36" spans="2:28" ht="15" customHeight="1">
      <c r="B36" s="13" t="s">
        <v>13</v>
      </c>
      <c r="C36" s="103">
        <v>16</v>
      </c>
      <c r="D36" s="103">
        <v>4</v>
      </c>
      <c r="E36" s="103">
        <v>1</v>
      </c>
      <c r="F36" s="93">
        <f t="shared" si="4"/>
        <v>5</v>
      </c>
      <c r="G36" s="47" t="s">
        <v>105</v>
      </c>
      <c r="H36" s="68">
        <f>F36-'前年度末'!F36</f>
        <v>5</v>
      </c>
      <c r="I36" s="48" t="s">
        <v>5</v>
      </c>
      <c r="J36" s="34" t="str">
        <f t="shared" si="3"/>
        <v>↑</v>
      </c>
      <c r="L36" s="173" t="s">
        <v>127</v>
      </c>
      <c r="M36" s="105">
        <v>1025</v>
      </c>
      <c r="N36" s="107">
        <v>1036</v>
      </c>
      <c r="O36" s="58"/>
      <c r="P36" s="110">
        <v>672</v>
      </c>
      <c r="Q36" s="56"/>
      <c r="S36" s="184"/>
      <c r="T36" s="171">
        <f>T35+U35</f>
        <v>1651</v>
      </c>
      <c r="U36" s="172"/>
      <c r="V36" s="109"/>
      <c r="W36" s="171">
        <f>W35+X35</f>
        <v>116</v>
      </c>
      <c r="X36" s="172"/>
      <c r="Y36" s="109"/>
      <c r="Z36" s="171">
        <f>SUM(Z35:AA35)</f>
        <v>1767</v>
      </c>
      <c r="AA36" s="172"/>
      <c r="AB36" s="141"/>
    </row>
    <row r="37" spans="2:28" ht="15" customHeight="1" thickBot="1">
      <c r="B37" s="14" t="s">
        <v>14</v>
      </c>
      <c r="C37" s="104">
        <v>5</v>
      </c>
      <c r="D37" s="104">
        <v>0</v>
      </c>
      <c r="E37" s="104">
        <v>1</v>
      </c>
      <c r="F37" s="93">
        <f t="shared" si="4"/>
        <v>1</v>
      </c>
      <c r="G37" s="57" t="s">
        <v>105</v>
      </c>
      <c r="H37" s="73">
        <f>F37-'前年度末'!F37</f>
        <v>1</v>
      </c>
      <c r="I37" s="51" t="s">
        <v>5</v>
      </c>
      <c r="J37" s="34" t="str">
        <f t="shared" si="3"/>
        <v>↑</v>
      </c>
      <c r="L37" s="174"/>
      <c r="M37" s="171">
        <f>M36+N36</f>
        <v>2061</v>
      </c>
      <c r="N37" s="172"/>
      <c r="O37" s="31" t="s">
        <v>264</v>
      </c>
      <c r="P37" s="109"/>
      <c r="Q37" s="50" t="s">
        <v>263</v>
      </c>
      <c r="S37" s="183" t="s">
        <v>156</v>
      </c>
      <c r="T37" s="105">
        <v>330</v>
      </c>
      <c r="U37" s="107">
        <v>344</v>
      </c>
      <c r="V37" s="110">
        <v>235</v>
      </c>
      <c r="W37" s="105">
        <v>8</v>
      </c>
      <c r="X37" s="107">
        <v>1</v>
      </c>
      <c r="Y37" s="110">
        <v>9</v>
      </c>
      <c r="Z37" s="105">
        <v>338</v>
      </c>
      <c r="AA37" s="107">
        <v>345</v>
      </c>
      <c r="AB37" s="142">
        <v>243</v>
      </c>
    </row>
    <row r="38" spans="2:28" ht="15" customHeight="1" thickBot="1">
      <c r="B38" s="15" t="s">
        <v>15</v>
      </c>
      <c r="C38" s="96">
        <v>56</v>
      </c>
      <c r="D38" s="96">
        <v>22</v>
      </c>
      <c r="E38" s="96">
        <v>2</v>
      </c>
      <c r="F38" s="97">
        <f t="shared" si="4"/>
        <v>24</v>
      </c>
      <c r="G38" s="61" t="s">
        <v>105</v>
      </c>
      <c r="H38" s="72">
        <f>F38-'前年度末'!F38</f>
        <v>-61</v>
      </c>
      <c r="I38" s="60" t="s">
        <v>5</v>
      </c>
      <c r="J38" s="34" t="str">
        <f t="shared" si="3"/>
        <v>↓</v>
      </c>
      <c r="L38" s="173" t="s">
        <v>128</v>
      </c>
      <c r="M38" s="105">
        <v>143</v>
      </c>
      <c r="N38" s="107">
        <v>139</v>
      </c>
      <c r="O38" s="58"/>
      <c r="P38" s="110">
        <v>92</v>
      </c>
      <c r="Q38" s="56"/>
      <c r="S38" s="184"/>
      <c r="T38" s="171">
        <f>T37+U37</f>
        <v>674</v>
      </c>
      <c r="U38" s="172"/>
      <c r="V38" s="109"/>
      <c r="W38" s="171">
        <f>W37+X37</f>
        <v>9</v>
      </c>
      <c r="X38" s="172"/>
      <c r="Y38" s="109"/>
      <c r="Z38" s="171">
        <f>SUM(Z37:AA37)</f>
        <v>683</v>
      </c>
      <c r="AA38" s="172"/>
      <c r="AB38" s="141"/>
    </row>
    <row r="39" spans="8:28" ht="15" customHeight="1" thickBot="1">
      <c r="H39" s="63"/>
      <c r="L39" s="174"/>
      <c r="M39" s="171">
        <f>M38+N38</f>
        <v>282</v>
      </c>
      <c r="N39" s="172"/>
      <c r="O39" s="31" t="s">
        <v>264</v>
      </c>
      <c r="P39" s="109"/>
      <c r="Q39" s="50" t="s">
        <v>263</v>
      </c>
      <c r="S39" s="183" t="s">
        <v>132</v>
      </c>
      <c r="T39" s="105">
        <v>182</v>
      </c>
      <c r="U39" s="107">
        <v>184</v>
      </c>
      <c r="V39" s="110">
        <v>113</v>
      </c>
      <c r="W39" s="105">
        <v>4</v>
      </c>
      <c r="X39" s="107">
        <v>0</v>
      </c>
      <c r="Y39" s="110">
        <v>4</v>
      </c>
      <c r="Z39" s="105">
        <v>186</v>
      </c>
      <c r="AA39" s="107">
        <v>184</v>
      </c>
      <c r="AB39" s="142">
        <v>117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78"/>
      <c r="I40" s="79"/>
      <c r="L40" s="173" t="s">
        <v>129</v>
      </c>
      <c r="M40" s="105">
        <v>189</v>
      </c>
      <c r="N40" s="107">
        <v>201</v>
      </c>
      <c r="O40" s="58"/>
      <c r="P40" s="110">
        <v>113</v>
      </c>
      <c r="Q40" s="56"/>
      <c r="S40" s="184"/>
      <c r="T40" s="171">
        <f>T39+U39</f>
        <v>366</v>
      </c>
      <c r="U40" s="172"/>
      <c r="V40" s="109"/>
      <c r="W40" s="171">
        <f>W39+X39</f>
        <v>4</v>
      </c>
      <c r="X40" s="172"/>
      <c r="Y40" s="109"/>
      <c r="Z40" s="171">
        <f>SUM(Z39:AA39)</f>
        <v>370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>SUM(D41:E41)</f>
        <v>1</v>
      </c>
      <c r="G41" s="47" t="s">
        <v>105</v>
      </c>
      <c r="H41" s="68">
        <f>F41-'前年度末'!F41</f>
        <v>1</v>
      </c>
      <c r="I41" s="48" t="s">
        <v>5</v>
      </c>
      <c r="J41" s="34" t="str">
        <f aca="true" t="shared" si="5" ref="J41:J47">IF(H41=0,"",IF(H41&gt;0,"↑","↓"))</f>
        <v>↑</v>
      </c>
      <c r="L41" s="174"/>
      <c r="M41" s="171">
        <f>M40+N40</f>
        <v>390</v>
      </c>
      <c r="N41" s="172"/>
      <c r="O41" s="31" t="s">
        <v>264</v>
      </c>
      <c r="P41" s="109"/>
      <c r="Q41" s="50" t="s">
        <v>263</v>
      </c>
      <c r="S41" s="183" t="s">
        <v>133</v>
      </c>
      <c r="T41" s="105">
        <v>110</v>
      </c>
      <c r="U41" s="107">
        <v>98</v>
      </c>
      <c r="V41" s="110">
        <v>62</v>
      </c>
      <c r="W41" s="105">
        <v>0</v>
      </c>
      <c r="X41" s="107">
        <v>0</v>
      </c>
      <c r="Y41" s="110">
        <v>0</v>
      </c>
      <c r="Z41" s="105">
        <v>110</v>
      </c>
      <c r="AA41" s="107">
        <v>98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105</v>
      </c>
      <c r="H42" s="68">
        <f>F42-'前年度末'!F42</f>
        <v>0</v>
      </c>
      <c r="I42" s="48" t="s">
        <v>5</v>
      </c>
      <c r="J42" s="34">
        <f t="shared" si="5"/>
      </c>
      <c r="L42" s="173" t="s">
        <v>130</v>
      </c>
      <c r="M42" s="105">
        <v>883</v>
      </c>
      <c r="N42" s="107">
        <v>884</v>
      </c>
      <c r="O42" s="58"/>
      <c r="P42" s="110">
        <v>627</v>
      </c>
      <c r="Q42" s="56"/>
      <c r="S42" s="184"/>
      <c r="T42" s="171">
        <f>T41+U41</f>
        <v>208</v>
      </c>
      <c r="U42" s="172"/>
      <c r="V42" s="109"/>
      <c r="W42" s="171">
        <f>W41+X41</f>
        <v>0</v>
      </c>
      <c r="X42" s="172"/>
      <c r="Y42" s="109"/>
      <c r="Z42" s="171">
        <f>SUM(Z41:AA41)</f>
        <v>208</v>
      </c>
      <c r="AA42" s="172"/>
      <c r="AB42" s="141"/>
    </row>
    <row r="43" spans="2:28" ht="15" customHeight="1">
      <c r="B43" s="13" t="s">
        <v>11</v>
      </c>
      <c r="C43" s="103">
        <v>20</v>
      </c>
      <c r="D43" s="103">
        <v>16</v>
      </c>
      <c r="E43" s="103">
        <v>9</v>
      </c>
      <c r="F43" s="93">
        <f t="shared" si="6"/>
        <v>25</v>
      </c>
      <c r="G43" s="47" t="s">
        <v>105</v>
      </c>
      <c r="H43" s="68">
        <f>F43-'前年度末'!F43</f>
        <v>-7</v>
      </c>
      <c r="I43" s="48" t="s">
        <v>5</v>
      </c>
      <c r="J43" s="34" t="str">
        <f t="shared" si="5"/>
        <v>↓</v>
      </c>
      <c r="L43" s="174"/>
      <c r="M43" s="171">
        <f>M42+N42</f>
        <v>1767</v>
      </c>
      <c r="N43" s="172"/>
      <c r="O43" s="31" t="s">
        <v>264</v>
      </c>
      <c r="P43" s="109"/>
      <c r="Q43" s="50" t="s">
        <v>263</v>
      </c>
      <c r="S43" s="183" t="s">
        <v>134</v>
      </c>
      <c r="T43" s="98">
        <v>20436</v>
      </c>
      <c r="U43" s="99">
        <v>19890</v>
      </c>
      <c r="V43" s="100">
        <v>14862</v>
      </c>
      <c r="W43" s="98">
        <v>482</v>
      </c>
      <c r="X43" s="99">
        <v>488</v>
      </c>
      <c r="Y43" s="100">
        <v>682</v>
      </c>
      <c r="Z43" s="98">
        <v>20918</v>
      </c>
      <c r="AA43" s="99">
        <v>20378</v>
      </c>
      <c r="AB43" s="143">
        <v>15404</v>
      </c>
    </row>
    <row r="44" spans="2:28" ht="15" customHeight="1" thickBot="1">
      <c r="B44" s="13" t="s">
        <v>12</v>
      </c>
      <c r="C44" s="103">
        <v>16</v>
      </c>
      <c r="D44" s="103">
        <v>9</v>
      </c>
      <c r="E44" s="103">
        <v>14</v>
      </c>
      <c r="F44" s="93">
        <f t="shared" si="6"/>
        <v>23</v>
      </c>
      <c r="G44" s="47" t="s">
        <v>105</v>
      </c>
      <c r="H44" s="68">
        <f>F44-'前年度末'!F44</f>
        <v>13</v>
      </c>
      <c r="I44" s="48" t="s">
        <v>5</v>
      </c>
      <c r="J44" s="34" t="str">
        <f t="shared" si="5"/>
        <v>↑</v>
      </c>
      <c r="L44" s="173" t="s">
        <v>131</v>
      </c>
      <c r="M44" s="105">
        <v>338</v>
      </c>
      <c r="N44" s="107">
        <v>345</v>
      </c>
      <c r="O44" s="58"/>
      <c r="P44" s="108">
        <v>243</v>
      </c>
      <c r="Q44" s="56"/>
      <c r="S44" s="195"/>
      <c r="T44" s="175">
        <f>T43+U43</f>
        <v>40326</v>
      </c>
      <c r="U44" s="176"/>
      <c r="V44" s="101"/>
      <c r="W44" s="175">
        <f>W43+X43</f>
        <v>970</v>
      </c>
      <c r="X44" s="176"/>
      <c r="Y44" s="101"/>
      <c r="Z44" s="175">
        <f>SUM(Z43:AA43)</f>
        <v>41296</v>
      </c>
      <c r="AA44" s="176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0</v>
      </c>
      <c r="F45" s="93">
        <f t="shared" si="6"/>
        <v>0</v>
      </c>
      <c r="G45" s="47" t="s">
        <v>105</v>
      </c>
      <c r="H45" s="68">
        <f>F45-'前年度末'!F45</f>
        <v>-1</v>
      </c>
      <c r="I45" s="48" t="s">
        <v>5</v>
      </c>
      <c r="J45" s="34" t="str">
        <f t="shared" si="5"/>
        <v>↓</v>
      </c>
      <c r="L45" s="174"/>
      <c r="M45" s="171">
        <f>M44+N44</f>
        <v>683</v>
      </c>
      <c r="N45" s="172"/>
      <c r="O45" s="31" t="s">
        <v>264</v>
      </c>
      <c r="P45" s="109"/>
      <c r="Q45" s="50" t="s">
        <v>263</v>
      </c>
    </row>
    <row r="46" spans="2:27" ht="15" customHeight="1" thickBot="1">
      <c r="B46" s="14" t="s">
        <v>14</v>
      </c>
      <c r="C46" s="104">
        <v>5</v>
      </c>
      <c r="D46" s="104">
        <v>1</v>
      </c>
      <c r="E46" s="104">
        <v>4</v>
      </c>
      <c r="F46" s="95">
        <f t="shared" si="6"/>
        <v>5</v>
      </c>
      <c r="G46" s="57" t="s">
        <v>105</v>
      </c>
      <c r="H46" s="73">
        <f>F46-'前年度末'!F46</f>
        <v>-3</v>
      </c>
      <c r="I46" s="51" t="s">
        <v>5</v>
      </c>
      <c r="J46" s="34" t="str">
        <f t="shared" si="5"/>
        <v>↓</v>
      </c>
      <c r="L46" s="173" t="s">
        <v>132</v>
      </c>
      <c r="M46" s="105">
        <v>186</v>
      </c>
      <c r="N46" s="107">
        <v>184</v>
      </c>
      <c r="O46" s="58"/>
      <c r="P46" s="110">
        <v>117</v>
      </c>
      <c r="Q46" s="56"/>
      <c r="T46" s="194" t="s">
        <v>258</v>
      </c>
      <c r="U46" s="194"/>
      <c r="V46" s="194"/>
      <c r="W46" s="194"/>
      <c r="X46" s="194"/>
      <c r="Y46" s="194"/>
      <c r="Z46" s="194"/>
      <c r="AA46" s="194"/>
    </row>
    <row r="47" spans="2:27" ht="15" customHeight="1" thickBot="1">
      <c r="B47" s="15" t="s">
        <v>15</v>
      </c>
      <c r="C47" s="96">
        <v>-1</v>
      </c>
      <c r="D47" s="96">
        <v>7</v>
      </c>
      <c r="E47" s="96">
        <v>-9</v>
      </c>
      <c r="F47" s="97">
        <f t="shared" si="6"/>
        <v>-2</v>
      </c>
      <c r="G47" s="61" t="s">
        <v>105</v>
      </c>
      <c r="H47" s="72">
        <f>F47-'前年度末'!F47</f>
        <v>-17</v>
      </c>
      <c r="I47" s="60" t="s">
        <v>5</v>
      </c>
      <c r="J47" s="34" t="str">
        <f t="shared" si="5"/>
        <v>↓</v>
      </c>
      <c r="L47" s="174"/>
      <c r="M47" s="171">
        <f>M46+N46</f>
        <v>370</v>
      </c>
      <c r="N47" s="172"/>
      <c r="O47" s="31" t="s">
        <v>264</v>
      </c>
      <c r="P47" s="109"/>
      <c r="Q47" s="50" t="s">
        <v>263</v>
      </c>
      <c r="T47" s="194"/>
      <c r="U47" s="194"/>
      <c r="V47" s="194"/>
      <c r="W47" s="194"/>
      <c r="X47" s="194"/>
      <c r="Y47" s="194"/>
      <c r="Z47" s="194"/>
      <c r="AA47" s="194"/>
    </row>
    <row r="48" spans="12:27" ht="15" customHeight="1">
      <c r="L48" s="173" t="s">
        <v>133</v>
      </c>
      <c r="M48" s="105">
        <v>110</v>
      </c>
      <c r="N48" s="107">
        <v>98</v>
      </c>
      <c r="O48" s="58"/>
      <c r="P48" s="110">
        <v>62</v>
      </c>
      <c r="Q48" s="56"/>
      <c r="T48" s="194"/>
      <c r="U48" s="194"/>
      <c r="V48" s="194"/>
      <c r="W48" s="194"/>
      <c r="X48" s="194"/>
      <c r="Y48" s="194"/>
      <c r="Z48" s="194"/>
      <c r="AA48" s="194"/>
    </row>
    <row r="49" spans="12:27" ht="15" customHeight="1">
      <c r="L49" s="174"/>
      <c r="M49" s="171">
        <f>M48+N48</f>
        <v>208</v>
      </c>
      <c r="N49" s="172"/>
      <c r="O49" s="31" t="s">
        <v>264</v>
      </c>
      <c r="P49" s="109"/>
      <c r="Q49" s="50" t="s">
        <v>263</v>
      </c>
      <c r="T49" s="194"/>
      <c r="U49" s="194"/>
      <c r="V49" s="194"/>
      <c r="W49" s="194"/>
      <c r="X49" s="194"/>
      <c r="Y49" s="194"/>
      <c r="Z49" s="194"/>
      <c r="AA49" s="194"/>
    </row>
    <row r="50" spans="12:17" ht="15" customHeight="1">
      <c r="L50" s="173" t="s">
        <v>135</v>
      </c>
      <c r="M50" s="105">
        <v>410</v>
      </c>
      <c r="N50" s="107">
        <v>389</v>
      </c>
      <c r="O50" s="58"/>
      <c r="P50" s="110">
        <v>221</v>
      </c>
      <c r="Q50" s="56"/>
    </row>
    <row r="51" spans="12:17" ht="15" customHeight="1">
      <c r="L51" s="174"/>
      <c r="M51" s="171">
        <f>M50+N50</f>
        <v>799</v>
      </c>
      <c r="N51" s="172"/>
      <c r="O51" s="31" t="s">
        <v>264</v>
      </c>
      <c r="P51" s="109"/>
      <c r="Q51" s="50" t="s">
        <v>263</v>
      </c>
    </row>
    <row r="52" spans="12:17" ht="15" customHeight="1">
      <c r="L52" s="173" t="s">
        <v>134</v>
      </c>
      <c r="M52" s="98">
        <v>20918</v>
      </c>
      <c r="N52" s="99">
        <v>20378</v>
      </c>
      <c r="O52" s="180">
        <v>15404</v>
      </c>
      <c r="P52" s="181"/>
      <c r="Q52" s="182"/>
    </row>
    <row r="53" spans="12:17" ht="15" customHeight="1" thickBot="1">
      <c r="L53" s="177"/>
      <c r="M53" s="175">
        <f>M52+N52</f>
        <v>41296</v>
      </c>
      <c r="N53" s="176"/>
      <c r="O53" s="62" t="s">
        <v>264</v>
      </c>
      <c r="P53" s="101"/>
      <c r="Q53" s="42" t="s">
        <v>263</v>
      </c>
    </row>
  </sheetData>
  <sheetProtection/>
  <mergeCells count="145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35:N35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O52:Q52"/>
    <mergeCell ref="D3:F3"/>
    <mergeCell ref="D4:F4"/>
    <mergeCell ref="D5:F5"/>
    <mergeCell ref="D6:F6"/>
    <mergeCell ref="M49:N49"/>
    <mergeCell ref="M51:N51"/>
    <mergeCell ref="L44:L45"/>
    <mergeCell ref="L46:L47"/>
    <mergeCell ref="M33:N33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landscape" paperSize="8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9">
      <selection activeCell="C33" sqref="C33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63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"平成"&amp;WIDECHAR('目次'!B3)&amp;"年５月１日の人口"</f>
        <v>平成３０年５月１日の人口</v>
      </c>
      <c r="C1" s="63"/>
      <c r="E1" s="64"/>
      <c r="H1" s="3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2">
        <f>D9+D15</f>
        <v>41364</v>
      </c>
      <c r="E3" s="163"/>
      <c r="F3" s="164"/>
      <c r="G3" s="45" t="s">
        <v>4</v>
      </c>
      <c r="H3" s="66">
        <f>D3-'４月'!D3</f>
        <v>68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65">
        <f>D10+D16</f>
        <v>20960</v>
      </c>
      <c r="E4" s="166"/>
      <c r="F4" s="167"/>
      <c r="G4" s="47" t="s">
        <v>4</v>
      </c>
      <c r="H4" s="67">
        <f>D4-'４月'!D4</f>
        <v>42</v>
      </c>
      <c r="I4" s="48" t="s">
        <v>5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165">
        <f>D11+D17</f>
        <v>20404</v>
      </c>
      <c r="E5" s="166"/>
      <c r="F5" s="167"/>
      <c r="G5" s="49" t="s">
        <v>4</v>
      </c>
      <c r="H5" s="69">
        <f>D5-'４月'!D5</f>
        <v>26</v>
      </c>
      <c r="I5" s="50" t="s">
        <v>5</v>
      </c>
      <c r="J5" s="34" t="str">
        <f>IF(H5=0,"",IF(H5&gt;0,"↑","↓"))</f>
        <v>↑</v>
      </c>
      <c r="L5" s="179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15455</v>
      </c>
      <c r="E6" s="169"/>
      <c r="F6" s="170"/>
      <c r="G6" s="53" t="s">
        <v>4</v>
      </c>
      <c r="H6" s="70">
        <f>D6-'４月'!D6</f>
        <v>51</v>
      </c>
      <c r="I6" s="54" t="s">
        <v>5</v>
      </c>
      <c r="J6" s="34" t="str">
        <f>IF(H6=0,"",IF(H6&gt;0,"↑","↓"))</f>
        <v>↑</v>
      </c>
      <c r="L6" s="173" t="s">
        <v>112</v>
      </c>
      <c r="M6" s="105">
        <v>126</v>
      </c>
      <c r="N6" s="106">
        <v>129</v>
      </c>
      <c r="O6" s="30"/>
      <c r="P6" s="108">
        <v>77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174"/>
      <c r="M7" s="171">
        <f>M6+N6</f>
        <v>255</v>
      </c>
      <c r="N7" s="172"/>
      <c r="O7" s="31" t="s">
        <v>4</v>
      </c>
      <c r="P7" s="109"/>
      <c r="Q7" s="50" t="s">
        <v>5</v>
      </c>
      <c r="S7" s="183" t="s">
        <v>112</v>
      </c>
      <c r="T7" s="105">
        <v>126</v>
      </c>
      <c r="U7" s="106">
        <v>128</v>
      </c>
      <c r="V7" s="108">
        <v>77</v>
      </c>
      <c r="W7" s="105">
        <v>0</v>
      </c>
      <c r="X7" s="106">
        <v>1</v>
      </c>
      <c r="Y7" s="110">
        <v>1</v>
      </c>
      <c r="Z7" s="105">
        <f>T7+W7</f>
        <v>126</v>
      </c>
      <c r="AA7" s="106">
        <f>U7+X7</f>
        <v>129</v>
      </c>
      <c r="AB7" s="140">
        <v>77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173" t="s">
        <v>113</v>
      </c>
      <c r="M8" s="105">
        <v>179</v>
      </c>
      <c r="N8" s="107">
        <v>175</v>
      </c>
      <c r="O8" s="58"/>
      <c r="P8" s="110">
        <v>116</v>
      </c>
      <c r="Q8" s="56"/>
      <c r="S8" s="184"/>
      <c r="T8" s="171">
        <f>T7+U7</f>
        <v>254</v>
      </c>
      <c r="U8" s="172"/>
      <c r="V8" s="109"/>
      <c r="W8" s="171">
        <f>W7+X7</f>
        <v>1</v>
      </c>
      <c r="X8" s="172"/>
      <c r="Y8" s="109"/>
      <c r="Z8" s="171">
        <f>SUM(Z7:AA7)</f>
        <v>255</v>
      </c>
      <c r="AA8" s="172"/>
      <c r="AB8" s="141"/>
      <c r="AD8" s="102"/>
    </row>
    <row r="9" spans="2:28" ht="15" customHeight="1">
      <c r="B9" s="81" t="s">
        <v>0</v>
      </c>
      <c r="C9" s="111"/>
      <c r="D9" s="162">
        <f>D10+D11</f>
        <v>40392</v>
      </c>
      <c r="E9" s="163"/>
      <c r="F9" s="164"/>
      <c r="G9" s="45" t="s">
        <v>4</v>
      </c>
      <c r="H9" s="66">
        <f>D9-'４月'!D9</f>
        <v>66</v>
      </c>
      <c r="I9" s="46" t="s">
        <v>5</v>
      </c>
      <c r="J9" s="34" t="str">
        <f>IF(H9=0,"",IF(H9&gt;0,"↑","↓"))</f>
        <v>↑</v>
      </c>
      <c r="L9" s="174"/>
      <c r="M9" s="171">
        <f>M8+N8</f>
        <v>354</v>
      </c>
      <c r="N9" s="172"/>
      <c r="O9" s="31" t="s">
        <v>4</v>
      </c>
      <c r="P9" s="109"/>
      <c r="Q9" s="50" t="s">
        <v>5</v>
      </c>
      <c r="S9" s="183" t="s">
        <v>113</v>
      </c>
      <c r="T9" s="105">
        <v>179</v>
      </c>
      <c r="U9" s="107">
        <v>175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179</v>
      </c>
      <c r="AA9" s="107">
        <f>U9+X9</f>
        <v>175</v>
      </c>
      <c r="AB9" s="140">
        <v>116</v>
      </c>
    </row>
    <row r="10" spans="2:28" ht="15" customHeight="1">
      <c r="B10" s="112" t="s">
        <v>1</v>
      </c>
      <c r="C10" s="113"/>
      <c r="D10" s="165">
        <v>20481</v>
      </c>
      <c r="E10" s="166"/>
      <c r="F10" s="167"/>
      <c r="G10" s="47" t="s">
        <v>4</v>
      </c>
      <c r="H10" s="67">
        <f>D10-'４月'!D10</f>
        <v>45</v>
      </c>
      <c r="I10" s="48" t="s">
        <v>5</v>
      </c>
      <c r="J10" s="34" t="str">
        <f>IF(H10=0,"",IF(H10&gt;0,"↑","↓"))</f>
        <v>↑</v>
      </c>
      <c r="L10" s="173" t="s">
        <v>114</v>
      </c>
      <c r="M10" s="105">
        <v>1547</v>
      </c>
      <c r="N10" s="107">
        <v>1537</v>
      </c>
      <c r="O10" s="58"/>
      <c r="P10" s="110">
        <v>1117</v>
      </c>
      <c r="Q10" s="56"/>
      <c r="S10" s="184"/>
      <c r="T10" s="171">
        <f>T9+U9</f>
        <v>354</v>
      </c>
      <c r="U10" s="172"/>
      <c r="V10" s="109"/>
      <c r="W10" s="171">
        <f>W9+X9</f>
        <v>0</v>
      </c>
      <c r="X10" s="172"/>
      <c r="Y10" s="109"/>
      <c r="Z10" s="171">
        <f>SUM(Z9:AA9)</f>
        <v>354</v>
      </c>
      <c r="AA10" s="172"/>
      <c r="AB10" s="141"/>
    </row>
    <row r="11" spans="2:28" ht="15" customHeight="1">
      <c r="B11" s="112" t="s">
        <v>2</v>
      </c>
      <c r="C11" s="113"/>
      <c r="D11" s="165">
        <v>19911</v>
      </c>
      <c r="E11" s="166"/>
      <c r="F11" s="167"/>
      <c r="G11" s="47" t="s">
        <v>4</v>
      </c>
      <c r="H11" s="69">
        <f>D11-'４月'!D11</f>
        <v>21</v>
      </c>
      <c r="I11" s="48" t="s">
        <v>5</v>
      </c>
      <c r="J11" s="34" t="str">
        <f>IF(H11=0,"",IF(H11&gt;0,"↑","↓"))</f>
        <v>↑</v>
      </c>
      <c r="L11" s="174"/>
      <c r="M11" s="171">
        <f>M10+N10</f>
        <v>3084</v>
      </c>
      <c r="N11" s="172"/>
      <c r="O11" s="31" t="s">
        <v>4</v>
      </c>
      <c r="P11" s="109"/>
      <c r="Q11" s="50" t="s">
        <v>5</v>
      </c>
      <c r="S11" s="183" t="s">
        <v>114</v>
      </c>
      <c r="T11" s="105">
        <v>1535</v>
      </c>
      <c r="U11" s="107">
        <v>1524</v>
      </c>
      <c r="V11" s="110">
        <v>1103</v>
      </c>
      <c r="W11" s="105">
        <v>12</v>
      </c>
      <c r="X11" s="107">
        <v>13</v>
      </c>
      <c r="Y11" s="110">
        <v>19</v>
      </c>
      <c r="Z11" s="105">
        <f>T11+W11</f>
        <v>1547</v>
      </c>
      <c r="AA11" s="107">
        <f>U11+X11</f>
        <v>1537</v>
      </c>
      <c r="AB11" s="140">
        <v>1117</v>
      </c>
    </row>
    <row r="12" spans="2:28" ht="15" customHeight="1" thickBot="1">
      <c r="B12" s="114" t="s">
        <v>3</v>
      </c>
      <c r="C12" s="115"/>
      <c r="D12" s="168">
        <v>14883</v>
      </c>
      <c r="E12" s="169"/>
      <c r="F12" s="170"/>
      <c r="G12" s="53" t="s">
        <v>4</v>
      </c>
      <c r="H12" s="70">
        <f>D12-'４月'!D12</f>
        <v>48</v>
      </c>
      <c r="I12" s="54" t="s">
        <v>5</v>
      </c>
      <c r="J12" s="34" t="str">
        <f>IF(H12=0,"",IF(H12&gt;0,"↑","↓"))</f>
        <v>↑</v>
      </c>
      <c r="L12" s="173" t="s">
        <v>115</v>
      </c>
      <c r="M12" s="105">
        <v>2418</v>
      </c>
      <c r="N12" s="107">
        <v>2293</v>
      </c>
      <c r="O12" s="58"/>
      <c r="P12" s="110">
        <v>1687</v>
      </c>
      <c r="Q12" s="56"/>
      <c r="S12" s="184"/>
      <c r="T12" s="171">
        <f>T11+U11</f>
        <v>3059</v>
      </c>
      <c r="U12" s="172"/>
      <c r="V12" s="109"/>
      <c r="W12" s="171">
        <f>W11+X11</f>
        <v>25</v>
      </c>
      <c r="X12" s="172"/>
      <c r="Y12" s="109"/>
      <c r="Z12" s="171">
        <f>SUM(Z11:AA11)</f>
        <v>3084</v>
      </c>
      <c r="AA12" s="172"/>
      <c r="AB12" s="141"/>
    </row>
    <row r="13" spans="6:28" ht="15" customHeight="1">
      <c r="F13" s="91"/>
      <c r="H13" s="64"/>
      <c r="L13" s="174"/>
      <c r="M13" s="171">
        <f>M12+N12</f>
        <v>4711</v>
      </c>
      <c r="N13" s="172"/>
      <c r="O13" s="31" t="s">
        <v>4</v>
      </c>
      <c r="P13" s="109"/>
      <c r="Q13" s="50" t="s">
        <v>5</v>
      </c>
      <c r="S13" s="183" t="s">
        <v>115</v>
      </c>
      <c r="T13" s="105">
        <v>2414</v>
      </c>
      <c r="U13" s="107">
        <v>2286</v>
      </c>
      <c r="V13" s="110">
        <v>1681</v>
      </c>
      <c r="W13" s="105">
        <v>27</v>
      </c>
      <c r="X13" s="107">
        <v>30</v>
      </c>
      <c r="Y13" s="110">
        <v>43</v>
      </c>
      <c r="Z13" s="105">
        <f>T13+W13</f>
        <v>2441</v>
      </c>
      <c r="AA13" s="107">
        <f>U13+X13</f>
        <v>2316</v>
      </c>
      <c r="AB13" s="140">
        <v>1710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73" t="s">
        <v>116</v>
      </c>
      <c r="M14" s="105">
        <v>727</v>
      </c>
      <c r="N14" s="107">
        <v>724</v>
      </c>
      <c r="O14" s="58"/>
      <c r="P14" s="110">
        <v>565</v>
      </c>
      <c r="Q14" s="56"/>
      <c r="S14" s="184"/>
      <c r="T14" s="171">
        <f>T13+U13</f>
        <v>4700</v>
      </c>
      <c r="U14" s="172"/>
      <c r="V14" s="109"/>
      <c r="W14" s="171">
        <f>W13+X13</f>
        <v>57</v>
      </c>
      <c r="X14" s="172"/>
      <c r="Y14" s="109"/>
      <c r="Z14" s="171">
        <f>SUM(Z13:AA13)</f>
        <v>4757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972</v>
      </c>
      <c r="E15" s="163"/>
      <c r="F15" s="164"/>
      <c r="G15" s="45" t="s">
        <v>4</v>
      </c>
      <c r="H15" s="66">
        <f>D15-'４月'!D15</f>
        <v>2</v>
      </c>
      <c r="I15" s="46" t="s">
        <v>5</v>
      </c>
      <c r="J15" s="34" t="str">
        <f>IF(H15=0,"",IF(H15&gt;0,"↑","↓"))</f>
        <v>↑</v>
      </c>
      <c r="L15" s="174"/>
      <c r="M15" s="171">
        <f>M14+N14</f>
        <v>1451</v>
      </c>
      <c r="N15" s="172"/>
      <c r="O15" s="31" t="s">
        <v>4</v>
      </c>
      <c r="P15" s="109"/>
      <c r="Q15" s="50" t="s">
        <v>5</v>
      </c>
      <c r="S15" s="183" t="s">
        <v>116</v>
      </c>
      <c r="T15" s="105">
        <v>455</v>
      </c>
      <c r="U15" s="107">
        <v>464</v>
      </c>
      <c r="V15" s="110">
        <v>345</v>
      </c>
      <c r="W15" s="105">
        <v>3</v>
      </c>
      <c r="X15" s="107">
        <v>5</v>
      </c>
      <c r="Y15" s="110">
        <v>4</v>
      </c>
      <c r="Z15" s="105">
        <f>T15+W15</f>
        <v>458</v>
      </c>
      <c r="AA15" s="107">
        <f>U15+X15</f>
        <v>469</v>
      </c>
      <c r="AB15" s="142">
        <v>347</v>
      </c>
    </row>
    <row r="16" spans="2:28" ht="15" customHeight="1">
      <c r="B16" s="112" t="s">
        <v>1</v>
      </c>
      <c r="C16" s="113"/>
      <c r="D16" s="165">
        <v>479</v>
      </c>
      <c r="E16" s="166"/>
      <c r="F16" s="167"/>
      <c r="G16" s="47" t="s">
        <v>4</v>
      </c>
      <c r="H16" s="67">
        <f>D16-'４月'!D16</f>
        <v>-3</v>
      </c>
      <c r="I16" s="48" t="s">
        <v>5</v>
      </c>
      <c r="J16" s="34" t="str">
        <f>IF(H16=0,"",IF(H16&gt;0,"↑","↓"))</f>
        <v>↓</v>
      </c>
      <c r="L16" s="173" t="s">
        <v>117</v>
      </c>
      <c r="M16" s="105">
        <v>2681</v>
      </c>
      <c r="N16" s="107">
        <v>2574</v>
      </c>
      <c r="O16" s="58"/>
      <c r="P16" s="110">
        <v>2006</v>
      </c>
      <c r="Q16" s="56"/>
      <c r="S16" s="184"/>
      <c r="T16" s="171">
        <f>T15+U15</f>
        <v>919</v>
      </c>
      <c r="U16" s="172"/>
      <c r="V16" s="109"/>
      <c r="W16" s="171">
        <f>W15+X15</f>
        <v>8</v>
      </c>
      <c r="X16" s="172"/>
      <c r="Y16" s="109"/>
      <c r="Z16" s="171">
        <f>SUM(Z15:AA15)</f>
        <v>927</v>
      </c>
      <c r="AA16" s="172"/>
      <c r="AB16" s="141"/>
    </row>
    <row r="17" spans="2:28" ht="15" customHeight="1">
      <c r="B17" s="112" t="s">
        <v>2</v>
      </c>
      <c r="C17" s="113"/>
      <c r="D17" s="165">
        <v>493</v>
      </c>
      <c r="E17" s="166"/>
      <c r="F17" s="167"/>
      <c r="G17" s="47" t="s">
        <v>4</v>
      </c>
      <c r="H17" s="69">
        <f>D17-'４月'!D17</f>
        <v>5</v>
      </c>
      <c r="I17" s="48" t="s">
        <v>5</v>
      </c>
      <c r="J17" s="34" t="str">
        <f>IF(H17=0,"",IF(H17&gt;0,"↑","↓"))</f>
        <v>↑</v>
      </c>
      <c r="L17" s="174"/>
      <c r="M17" s="171">
        <f>M16+N16</f>
        <v>5255</v>
      </c>
      <c r="N17" s="172"/>
      <c r="O17" s="31" t="s">
        <v>4</v>
      </c>
      <c r="P17" s="109"/>
      <c r="Q17" s="50" t="s">
        <v>5</v>
      </c>
      <c r="S17" s="183" t="s">
        <v>259</v>
      </c>
      <c r="T17" s="105">
        <v>1658</v>
      </c>
      <c r="U17" s="107">
        <v>1481</v>
      </c>
      <c r="V17" s="110">
        <v>1241</v>
      </c>
      <c r="W17" s="105">
        <v>8</v>
      </c>
      <c r="X17" s="107">
        <v>18</v>
      </c>
      <c r="Y17" s="110">
        <v>22</v>
      </c>
      <c r="Z17" s="105">
        <f>T17+W17</f>
        <v>1666</v>
      </c>
      <c r="AA17" s="107">
        <f>U17+X17</f>
        <v>1499</v>
      </c>
      <c r="AB17" s="142">
        <v>1246</v>
      </c>
    </row>
    <row r="18" spans="2:28" ht="15" customHeight="1" thickBot="1">
      <c r="B18" s="114" t="s">
        <v>3</v>
      </c>
      <c r="C18" s="115"/>
      <c r="D18" s="168">
        <v>572</v>
      </c>
      <c r="E18" s="169"/>
      <c r="F18" s="170"/>
      <c r="G18" s="53" t="s">
        <v>4</v>
      </c>
      <c r="H18" s="70">
        <f>D18-'４月'!D18</f>
        <v>3</v>
      </c>
      <c r="I18" s="54" t="s">
        <v>5</v>
      </c>
      <c r="J18" s="34" t="str">
        <f>IF(H18=0,"",IF(H18&gt;0,"↑","↓"))</f>
        <v>↑</v>
      </c>
      <c r="L18" s="173" t="s">
        <v>118</v>
      </c>
      <c r="M18" s="105">
        <v>2918</v>
      </c>
      <c r="N18" s="107">
        <v>2768</v>
      </c>
      <c r="O18" s="58"/>
      <c r="P18" s="110">
        <v>2240</v>
      </c>
      <c r="Q18" s="56"/>
      <c r="S18" s="184"/>
      <c r="T18" s="171">
        <f>T17+U17</f>
        <v>3139</v>
      </c>
      <c r="U18" s="172"/>
      <c r="V18" s="109"/>
      <c r="W18" s="171">
        <f>W17+X17</f>
        <v>26</v>
      </c>
      <c r="X18" s="172"/>
      <c r="Y18" s="109"/>
      <c r="Z18" s="171">
        <f>SUM(Z17:AA17)</f>
        <v>3165</v>
      </c>
      <c r="AA18" s="172"/>
      <c r="AB18" s="141"/>
    </row>
    <row r="19" spans="8:28" ht="15" customHeight="1">
      <c r="H19" s="34"/>
      <c r="K19" s="63"/>
      <c r="L19" s="174"/>
      <c r="M19" s="171">
        <f>M18+N18</f>
        <v>5686</v>
      </c>
      <c r="N19" s="172"/>
      <c r="O19" s="31" t="s">
        <v>4</v>
      </c>
      <c r="P19" s="109"/>
      <c r="Q19" s="50" t="s">
        <v>5</v>
      </c>
      <c r="S19" s="183" t="s">
        <v>260</v>
      </c>
      <c r="T19" s="105">
        <v>4744</v>
      </c>
      <c r="U19" s="107">
        <v>4625</v>
      </c>
      <c r="V19" s="110">
        <v>3514</v>
      </c>
      <c r="W19" s="105">
        <v>140</v>
      </c>
      <c r="X19" s="107">
        <v>107</v>
      </c>
      <c r="Y19" s="110">
        <v>167</v>
      </c>
      <c r="Z19" s="105">
        <f>T19+W19</f>
        <v>4884</v>
      </c>
      <c r="AA19" s="107">
        <f>U19+X19</f>
        <v>4732</v>
      </c>
      <c r="AB19" s="142">
        <v>3647</v>
      </c>
    </row>
    <row r="20" spans="2:28" ht="15" customHeight="1">
      <c r="B20" s="85" t="s">
        <v>7</v>
      </c>
      <c r="C20" s="44"/>
      <c r="L20" s="173" t="s">
        <v>119</v>
      </c>
      <c r="M20" s="105">
        <v>78</v>
      </c>
      <c r="N20" s="107">
        <v>87</v>
      </c>
      <c r="O20" s="58"/>
      <c r="P20" s="110">
        <v>51</v>
      </c>
      <c r="Q20" s="56"/>
      <c r="S20" s="184"/>
      <c r="T20" s="171">
        <f>T19+U19</f>
        <v>9369</v>
      </c>
      <c r="U20" s="172"/>
      <c r="V20" s="109"/>
      <c r="W20" s="171">
        <f>W19+X19</f>
        <v>247</v>
      </c>
      <c r="X20" s="172"/>
      <c r="Y20" s="109"/>
      <c r="Z20" s="171">
        <f>SUM(Z19:AA19)</f>
        <v>9616</v>
      </c>
      <c r="AA20" s="172"/>
      <c r="AB20" s="141"/>
    </row>
    <row r="21" spans="3:28" ht="15" customHeight="1" thickBot="1">
      <c r="C21" s="44"/>
      <c r="L21" s="174"/>
      <c r="M21" s="171">
        <f>M20+N20</f>
        <v>165</v>
      </c>
      <c r="N21" s="172"/>
      <c r="O21" s="31" t="s">
        <v>4</v>
      </c>
      <c r="P21" s="109"/>
      <c r="Q21" s="50" t="s">
        <v>5</v>
      </c>
      <c r="S21" s="183" t="s">
        <v>120</v>
      </c>
      <c r="T21" s="105">
        <v>1446</v>
      </c>
      <c r="U21" s="107">
        <v>1370</v>
      </c>
      <c r="V21" s="110">
        <v>1039</v>
      </c>
      <c r="W21" s="105">
        <v>44</v>
      </c>
      <c r="X21" s="107">
        <v>65</v>
      </c>
      <c r="Y21" s="110">
        <v>71</v>
      </c>
      <c r="Z21" s="105">
        <f>T21+W21</f>
        <v>1490</v>
      </c>
      <c r="AA21" s="107">
        <f>U21+X21</f>
        <v>1435</v>
      </c>
      <c r="AB21" s="142">
        <v>1097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73" t="s">
        <v>120</v>
      </c>
      <c r="M22" s="105">
        <v>1483</v>
      </c>
      <c r="N22" s="107">
        <v>1432</v>
      </c>
      <c r="O22" s="58"/>
      <c r="P22" s="110">
        <v>1094</v>
      </c>
      <c r="Q22" s="56"/>
      <c r="S22" s="184"/>
      <c r="T22" s="171">
        <f>T21+U21</f>
        <v>2816</v>
      </c>
      <c r="U22" s="172"/>
      <c r="V22" s="109"/>
      <c r="W22" s="171">
        <f>W21+X21</f>
        <v>109</v>
      </c>
      <c r="X22" s="172"/>
      <c r="Y22" s="109"/>
      <c r="Z22" s="171">
        <f>SUM(Z21:AA21)</f>
        <v>2925</v>
      </c>
      <c r="AA22" s="172"/>
      <c r="AB22" s="141"/>
    </row>
    <row r="23" spans="2:28" ht="15" customHeight="1">
      <c r="B23" s="13" t="s">
        <v>9</v>
      </c>
      <c r="C23" s="92">
        <f>C32+C41</f>
        <v>0</v>
      </c>
      <c r="D23" s="92">
        <f>D32+D41</f>
        <v>24</v>
      </c>
      <c r="E23" s="92">
        <f>E32+E41</f>
        <v>14</v>
      </c>
      <c r="F23" s="92">
        <f>F32+F41</f>
        <v>38</v>
      </c>
      <c r="G23" s="47" t="s">
        <v>105</v>
      </c>
      <c r="H23" s="68">
        <f>F23-'４月'!F23</f>
        <v>5</v>
      </c>
      <c r="I23" s="48" t="s">
        <v>106</v>
      </c>
      <c r="J23" s="34" t="str">
        <f aca="true" t="shared" si="0" ref="J23:J29">IF(H23=0,"",IF(H23&gt;0,"↑","↓"))</f>
        <v>↑</v>
      </c>
      <c r="L23" s="174"/>
      <c r="M23" s="171">
        <f>M22+N22</f>
        <v>2915</v>
      </c>
      <c r="N23" s="172"/>
      <c r="O23" s="31" t="s">
        <v>4</v>
      </c>
      <c r="P23" s="109"/>
      <c r="Q23" s="50" t="s">
        <v>5</v>
      </c>
      <c r="S23" s="183" t="s">
        <v>121</v>
      </c>
      <c r="T23" s="105">
        <v>454</v>
      </c>
      <c r="U23" s="107">
        <v>448</v>
      </c>
      <c r="V23" s="110">
        <v>282</v>
      </c>
      <c r="W23" s="105">
        <v>1</v>
      </c>
      <c r="X23" s="107">
        <v>1</v>
      </c>
      <c r="Y23" s="110">
        <v>2</v>
      </c>
      <c r="Z23" s="105">
        <f>T23+W23</f>
        <v>455</v>
      </c>
      <c r="AA23" s="107">
        <f>U23+X23</f>
        <v>449</v>
      </c>
      <c r="AB23" s="142">
        <v>282</v>
      </c>
    </row>
    <row r="24" spans="2:28" ht="15" customHeight="1">
      <c r="B24" s="13" t="s">
        <v>10</v>
      </c>
      <c r="C24" s="92">
        <f aca="true" t="shared" si="1" ref="C24:F28">C33+C42</f>
        <v>0</v>
      </c>
      <c r="D24" s="92">
        <f t="shared" si="1"/>
        <v>11</v>
      </c>
      <c r="E24" s="92">
        <f t="shared" si="1"/>
        <v>7</v>
      </c>
      <c r="F24" s="92">
        <f t="shared" si="1"/>
        <v>18</v>
      </c>
      <c r="G24" s="47" t="s">
        <v>105</v>
      </c>
      <c r="H24" s="68">
        <f>F24-'４月'!F24</f>
        <v>-11</v>
      </c>
      <c r="I24" s="48" t="s">
        <v>106</v>
      </c>
      <c r="J24" s="34" t="str">
        <f t="shared" si="0"/>
        <v>↓</v>
      </c>
      <c r="L24" s="173" t="s">
        <v>121</v>
      </c>
      <c r="M24" s="105">
        <v>452</v>
      </c>
      <c r="N24" s="107">
        <v>447</v>
      </c>
      <c r="O24" s="58"/>
      <c r="P24" s="110">
        <v>280</v>
      </c>
      <c r="Q24" s="56"/>
      <c r="S24" s="184"/>
      <c r="T24" s="171">
        <f>T23+U23</f>
        <v>902</v>
      </c>
      <c r="U24" s="172"/>
      <c r="V24" s="109"/>
      <c r="W24" s="171">
        <f>W23+X23</f>
        <v>2</v>
      </c>
      <c r="X24" s="172"/>
      <c r="Y24" s="109"/>
      <c r="Z24" s="171">
        <f>SUM(Z23:AA23)</f>
        <v>904</v>
      </c>
      <c r="AA24" s="172"/>
      <c r="AB24" s="141"/>
    </row>
    <row r="25" spans="2:28" ht="15" customHeight="1">
      <c r="B25" s="13" t="s">
        <v>11</v>
      </c>
      <c r="C25" s="92">
        <f t="shared" si="1"/>
        <v>108</v>
      </c>
      <c r="D25" s="92">
        <f t="shared" si="1"/>
        <v>107</v>
      </c>
      <c r="E25" s="92">
        <f t="shared" si="1"/>
        <v>102</v>
      </c>
      <c r="F25" s="92">
        <f t="shared" si="1"/>
        <v>209</v>
      </c>
      <c r="G25" s="47" t="s">
        <v>105</v>
      </c>
      <c r="H25" s="68">
        <f>F25-'４月'!F25</f>
        <v>-104</v>
      </c>
      <c r="I25" s="48" t="s">
        <v>106</v>
      </c>
      <c r="J25" s="34" t="str">
        <f t="shared" si="0"/>
        <v>↓</v>
      </c>
      <c r="L25" s="174"/>
      <c r="M25" s="171">
        <f>M24+N24</f>
        <v>899</v>
      </c>
      <c r="N25" s="172"/>
      <c r="O25" s="31" t="s">
        <v>4</v>
      </c>
      <c r="P25" s="109"/>
      <c r="Q25" s="50" t="s">
        <v>5</v>
      </c>
      <c r="S25" s="183" t="s">
        <v>122</v>
      </c>
      <c r="T25" s="105">
        <v>1932</v>
      </c>
      <c r="U25" s="107">
        <v>1829</v>
      </c>
      <c r="V25" s="110">
        <v>1633</v>
      </c>
      <c r="W25" s="105">
        <v>120</v>
      </c>
      <c r="X25" s="107">
        <v>74</v>
      </c>
      <c r="Y25" s="110">
        <v>157</v>
      </c>
      <c r="Z25" s="105">
        <f>T25+W25</f>
        <v>2052</v>
      </c>
      <c r="AA25" s="107">
        <f>U25+X25</f>
        <v>1903</v>
      </c>
      <c r="AB25" s="142">
        <v>1772</v>
      </c>
    </row>
    <row r="26" spans="2:28" ht="15" customHeight="1">
      <c r="B26" s="13" t="s">
        <v>12</v>
      </c>
      <c r="C26" s="92">
        <f t="shared" si="1"/>
        <v>62</v>
      </c>
      <c r="D26" s="92">
        <f t="shared" si="1"/>
        <v>75</v>
      </c>
      <c r="E26" s="92">
        <f t="shared" si="1"/>
        <v>81</v>
      </c>
      <c r="F26" s="92">
        <f t="shared" si="1"/>
        <v>156</v>
      </c>
      <c r="G26" s="47" t="s">
        <v>105</v>
      </c>
      <c r="H26" s="68">
        <f>F26-'４月'!F26</f>
        <v>-138</v>
      </c>
      <c r="I26" s="48" t="s">
        <v>106</v>
      </c>
      <c r="J26" s="34" t="str">
        <f t="shared" si="0"/>
        <v>↓</v>
      </c>
      <c r="L26" s="173" t="s">
        <v>122</v>
      </c>
      <c r="M26" s="105">
        <v>1958</v>
      </c>
      <c r="N26" s="107">
        <v>1780</v>
      </c>
      <c r="O26" s="58"/>
      <c r="P26" s="110">
        <v>1683</v>
      </c>
      <c r="Q26" s="56"/>
      <c r="S26" s="184"/>
      <c r="T26" s="171">
        <f>T25+U25</f>
        <v>3761</v>
      </c>
      <c r="U26" s="172"/>
      <c r="V26" s="109"/>
      <c r="W26" s="171">
        <f>W25+X25</f>
        <v>194</v>
      </c>
      <c r="X26" s="172"/>
      <c r="Y26" s="109"/>
      <c r="Z26" s="171">
        <f>SUM(Z25:AA25)</f>
        <v>3955</v>
      </c>
      <c r="AA26" s="172"/>
      <c r="AB26" s="141"/>
    </row>
    <row r="27" spans="2:28" ht="15" customHeight="1">
      <c r="B27" s="13" t="s">
        <v>13</v>
      </c>
      <c r="C27" s="92">
        <f>C36+C45</f>
        <v>15</v>
      </c>
      <c r="D27" s="92">
        <f t="shared" si="1"/>
        <v>0</v>
      </c>
      <c r="E27" s="92">
        <f t="shared" si="1"/>
        <v>0</v>
      </c>
      <c r="F27" s="92">
        <f t="shared" si="1"/>
        <v>0</v>
      </c>
      <c r="G27" s="47" t="s">
        <v>105</v>
      </c>
      <c r="H27" s="68">
        <f>F27-'４月'!F27</f>
        <v>-5</v>
      </c>
      <c r="I27" s="48" t="s">
        <v>106</v>
      </c>
      <c r="J27" s="34" t="str">
        <f t="shared" si="0"/>
        <v>↓</v>
      </c>
      <c r="L27" s="174"/>
      <c r="M27" s="171">
        <f>M26+N26</f>
        <v>3738</v>
      </c>
      <c r="N27" s="172"/>
      <c r="O27" s="31" t="s">
        <v>4</v>
      </c>
      <c r="P27" s="109"/>
      <c r="Q27" s="50" t="s">
        <v>5</v>
      </c>
      <c r="S27" s="183" t="s">
        <v>155</v>
      </c>
      <c r="T27" s="105">
        <v>2730</v>
      </c>
      <c r="U27" s="107">
        <v>2752</v>
      </c>
      <c r="V27" s="110">
        <v>2009</v>
      </c>
      <c r="W27" s="105">
        <v>52</v>
      </c>
      <c r="X27" s="107">
        <v>113</v>
      </c>
      <c r="Y27" s="110">
        <v>126</v>
      </c>
      <c r="Z27" s="105">
        <f>T27+W27</f>
        <v>2782</v>
      </c>
      <c r="AA27" s="107">
        <f>U27+X27</f>
        <v>2865</v>
      </c>
      <c r="AB27" s="142">
        <v>2114</v>
      </c>
    </row>
    <row r="28" spans="2:28" ht="15" customHeight="1" thickBot="1">
      <c r="B28" s="14" t="s">
        <v>14</v>
      </c>
      <c r="C28" s="92">
        <f>C37+C46</f>
        <v>10</v>
      </c>
      <c r="D28" s="92">
        <f t="shared" si="1"/>
        <v>3</v>
      </c>
      <c r="E28" s="92">
        <f t="shared" si="1"/>
        <v>2</v>
      </c>
      <c r="F28" s="92">
        <f t="shared" si="1"/>
        <v>5</v>
      </c>
      <c r="G28" s="57" t="s">
        <v>105</v>
      </c>
      <c r="H28" s="71">
        <f>F28-'４月'!F28</f>
        <v>-1</v>
      </c>
      <c r="I28" s="51" t="s">
        <v>106</v>
      </c>
      <c r="J28" s="34" t="str">
        <f t="shared" si="0"/>
        <v>↓</v>
      </c>
      <c r="L28" s="173" t="s">
        <v>123</v>
      </c>
      <c r="M28" s="105">
        <v>325</v>
      </c>
      <c r="N28" s="107">
        <v>309</v>
      </c>
      <c r="O28" s="58"/>
      <c r="P28" s="110">
        <v>276</v>
      </c>
      <c r="Q28" s="56"/>
      <c r="S28" s="184"/>
      <c r="T28" s="171">
        <f>T27+U27</f>
        <v>5482</v>
      </c>
      <c r="U28" s="172"/>
      <c r="V28" s="109"/>
      <c r="W28" s="171">
        <f>W27+X27</f>
        <v>165</v>
      </c>
      <c r="X28" s="172"/>
      <c r="Y28" s="109"/>
      <c r="Z28" s="171">
        <f>SUM(Z27:AA27)</f>
        <v>5647</v>
      </c>
      <c r="AA28" s="172"/>
      <c r="AB28" s="141"/>
    </row>
    <row r="29" spans="2:28" ht="15" customHeight="1" thickBot="1">
      <c r="B29" s="15" t="s">
        <v>15</v>
      </c>
      <c r="C29" s="92">
        <f>C38+C47</f>
        <v>51</v>
      </c>
      <c r="D29" s="92">
        <f>D38+D47</f>
        <v>42</v>
      </c>
      <c r="E29" s="92">
        <f>E38+E47</f>
        <v>26</v>
      </c>
      <c r="F29" s="92">
        <f>F38+F47</f>
        <v>68</v>
      </c>
      <c r="G29" s="59" t="s">
        <v>105</v>
      </c>
      <c r="H29" s="72">
        <f>F29-'４月'!F29</f>
        <v>46</v>
      </c>
      <c r="I29" s="60" t="s">
        <v>106</v>
      </c>
      <c r="J29" s="34" t="str">
        <f t="shared" si="0"/>
        <v>↑</v>
      </c>
      <c r="L29" s="174"/>
      <c r="M29" s="171">
        <f>M28+N28</f>
        <v>634</v>
      </c>
      <c r="N29" s="172"/>
      <c r="O29" s="31" t="s">
        <v>4</v>
      </c>
      <c r="P29" s="145"/>
      <c r="Q29" s="50" t="s">
        <v>5</v>
      </c>
      <c r="S29" s="183" t="s">
        <v>127</v>
      </c>
      <c r="T29" s="105">
        <v>1024</v>
      </c>
      <c r="U29" s="107">
        <v>1033</v>
      </c>
      <c r="V29" s="110">
        <v>673</v>
      </c>
      <c r="W29" s="105">
        <v>2</v>
      </c>
      <c r="X29" s="107">
        <v>3</v>
      </c>
      <c r="Y29" s="110">
        <v>5</v>
      </c>
      <c r="Z29" s="105">
        <f>T29+W29</f>
        <v>1026</v>
      </c>
      <c r="AA29" s="107">
        <f>U29+X29</f>
        <v>1036</v>
      </c>
      <c r="AB29" s="142">
        <v>676</v>
      </c>
    </row>
    <row r="30" spans="2:28" ht="15" customHeight="1" thickBot="1">
      <c r="B30" s="10"/>
      <c r="C30" s="44"/>
      <c r="L30" s="173" t="s">
        <v>124</v>
      </c>
      <c r="M30" s="105">
        <v>1137</v>
      </c>
      <c r="N30" s="107">
        <v>1162</v>
      </c>
      <c r="O30" s="58"/>
      <c r="P30" s="110">
        <v>936</v>
      </c>
      <c r="Q30" s="56"/>
      <c r="S30" s="184"/>
      <c r="T30" s="171">
        <f>T29+U29</f>
        <v>2057</v>
      </c>
      <c r="U30" s="172"/>
      <c r="V30" s="109"/>
      <c r="W30" s="171">
        <f>W29+X29</f>
        <v>5</v>
      </c>
      <c r="X30" s="172"/>
      <c r="Y30" s="109"/>
      <c r="Z30" s="171">
        <f>SUM(Z29:AA29)</f>
        <v>2062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4"/>
      <c r="M31" s="171">
        <f>M30+N30</f>
        <v>2299</v>
      </c>
      <c r="N31" s="172"/>
      <c r="O31" s="31" t="s">
        <v>4</v>
      </c>
      <c r="P31" s="109"/>
      <c r="Q31" s="50" t="s">
        <v>5</v>
      </c>
      <c r="S31" s="183" t="s">
        <v>128</v>
      </c>
      <c r="T31" s="105">
        <v>148</v>
      </c>
      <c r="U31" s="107">
        <v>143</v>
      </c>
      <c r="V31" s="110">
        <v>95</v>
      </c>
      <c r="W31" s="105">
        <v>0</v>
      </c>
      <c r="X31" s="107">
        <v>0</v>
      </c>
      <c r="Y31" s="110">
        <v>0</v>
      </c>
      <c r="Z31" s="105">
        <f>T31+W31</f>
        <v>148</v>
      </c>
      <c r="AA31" s="107">
        <f>U31+X31</f>
        <v>143</v>
      </c>
      <c r="AB31" s="142">
        <v>95</v>
      </c>
    </row>
    <row r="32" spans="2:28" ht="15" customHeight="1">
      <c r="B32" s="13" t="s">
        <v>9</v>
      </c>
      <c r="C32" s="103">
        <v>0</v>
      </c>
      <c r="D32" s="103">
        <v>24</v>
      </c>
      <c r="E32" s="103">
        <v>14</v>
      </c>
      <c r="F32" s="93">
        <f>SUM(D32:E32)</f>
        <v>38</v>
      </c>
      <c r="G32" s="47" t="s">
        <v>105</v>
      </c>
      <c r="H32" s="68">
        <f>F32-'４月'!F32</f>
        <v>6</v>
      </c>
      <c r="I32" s="48" t="s">
        <v>266</v>
      </c>
      <c r="J32" s="34" t="str">
        <f aca="true" t="shared" si="2" ref="J32:J38">IF(H32=0,"",IF(H32&gt;0,"↑","↓"))</f>
        <v>↑</v>
      </c>
      <c r="L32" s="173" t="s">
        <v>125</v>
      </c>
      <c r="M32" s="105">
        <v>1272</v>
      </c>
      <c r="N32" s="107">
        <v>1337</v>
      </c>
      <c r="O32" s="58"/>
      <c r="P32" s="110">
        <v>906</v>
      </c>
      <c r="Q32" s="56"/>
      <c r="S32" s="184"/>
      <c r="T32" s="171">
        <f>T31+U31</f>
        <v>291</v>
      </c>
      <c r="U32" s="172"/>
      <c r="V32" s="109"/>
      <c r="W32" s="171">
        <f>W31+X31</f>
        <v>0</v>
      </c>
      <c r="X32" s="172"/>
      <c r="Y32" s="109"/>
      <c r="Z32" s="171">
        <f>SUM(Z31:AA31)</f>
        <v>291</v>
      </c>
      <c r="AA32" s="172"/>
      <c r="AB32" s="141"/>
    </row>
    <row r="33" spans="2:28" ht="15" customHeight="1">
      <c r="B33" s="13" t="s">
        <v>10</v>
      </c>
      <c r="C33" s="103">
        <v>0</v>
      </c>
      <c r="D33" s="103">
        <v>11</v>
      </c>
      <c r="E33" s="103">
        <v>7</v>
      </c>
      <c r="F33" s="93">
        <f aca="true" t="shared" si="3" ref="F33:F38">SUM(D33:E33)</f>
        <v>18</v>
      </c>
      <c r="G33" s="47" t="s">
        <v>105</v>
      </c>
      <c r="H33" s="68">
        <f>F33-'４月'!F33</f>
        <v>-11</v>
      </c>
      <c r="I33" s="48" t="s">
        <v>266</v>
      </c>
      <c r="J33" s="34" t="str">
        <f t="shared" si="2"/>
        <v>↓</v>
      </c>
      <c r="L33" s="174"/>
      <c r="M33" s="171">
        <f>M32+N32</f>
        <v>2609</v>
      </c>
      <c r="N33" s="172"/>
      <c r="O33" s="31" t="s">
        <v>4</v>
      </c>
      <c r="P33" s="109"/>
      <c r="Q33" s="50" t="s">
        <v>5</v>
      </c>
      <c r="S33" s="183" t="s">
        <v>129</v>
      </c>
      <c r="T33" s="105">
        <v>185</v>
      </c>
      <c r="U33" s="107">
        <v>198</v>
      </c>
      <c r="V33" s="110">
        <v>108</v>
      </c>
      <c r="W33" s="105">
        <v>3</v>
      </c>
      <c r="X33" s="107">
        <v>2</v>
      </c>
      <c r="Y33" s="110">
        <v>5</v>
      </c>
      <c r="Z33" s="105">
        <f>T33+W33</f>
        <v>188</v>
      </c>
      <c r="AA33" s="107">
        <f>U33+X33</f>
        <v>200</v>
      </c>
      <c r="AB33" s="142">
        <v>113</v>
      </c>
    </row>
    <row r="34" spans="2:28" ht="15" customHeight="1">
      <c r="B34" s="13" t="s">
        <v>11</v>
      </c>
      <c r="C34" s="103">
        <v>84</v>
      </c>
      <c r="D34" s="103">
        <v>93</v>
      </c>
      <c r="E34" s="103">
        <v>82</v>
      </c>
      <c r="F34" s="93">
        <f t="shared" si="3"/>
        <v>175</v>
      </c>
      <c r="G34" s="47" t="s">
        <v>105</v>
      </c>
      <c r="H34" s="68">
        <f>F34-'４月'!F34</f>
        <v>-113</v>
      </c>
      <c r="I34" s="48" t="s">
        <v>266</v>
      </c>
      <c r="J34" s="34" t="str">
        <f t="shared" si="2"/>
        <v>↓</v>
      </c>
      <c r="L34" s="173" t="s">
        <v>126</v>
      </c>
      <c r="M34" s="105">
        <v>373</v>
      </c>
      <c r="N34" s="107">
        <v>366</v>
      </c>
      <c r="O34" s="58"/>
      <c r="P34" s="110">
        <v>272</v>
      </c>
      <c r="Q34" s="56"/>
      <c r="S34" s="184"/>
      <c r="T34" s="171">
        <f>T33+U33</f>
        <v>383</v>
      </c>
      <c r="U34" s="172"/>
      <c r="V34" s="109"/>
      <c r="W34" s="171">
        <f>W33+X33</f>
        <v>5</v>
      </c>
      <c r="X34" s="172"/>
      <c r="Y34" s="109"/>
      <c r="Z34" s="171">
        <f>SUM(Z33:AA33)</f>
        <v>388</v>
      </c>
      <c r="AA34" s="172"/>
      <c r="AB34" s="141"/>
    </row>
    <row r="35" spans="2:28" ht="15" customHeight="1">
      <c r="B35" s="13" t="s">
        <v>12</v>
      </c>
      <c r="C35" s="103">
        <v>46</v>
      </c>
      <c r="D35" s="103">
        <v>61</v>
      </c>
      <c r="E35" s="103">
        <v>68</v>
      </c>
      <c r="F35" s="93">
        <f t="shared" si="3"/>
        <v>129</v>
      </c>
      <c r="G35" s="47" t="s">
        <v>105</v>
      </c>
      <c r="H35" s="68">
        <f>F35-'４月'!F35</f>
        <v>-142</v>
      </c>
      <c r="I35" s="48" t="s">
        <v>266</v>
      </c>
      <c r="J35" s="34" t="str">
        <f t="shared" si="2"/>
        <v>↓</v>
      </c>
      <c r="L35" s="174"/>
      <c r="M35" s="171">
        <f>M34+N34</f>
        <v>739</v>
      </c>
      <c r="N35" s="172"/>
      <c r="O35" s="31" t="s">
        <v>4</v>
      </c>
      <c r="P35" s="109"/>
      <c r="Q35" s="50" t="s">
        <v>5</v>
      </c>
      <c r="S35" s="183" t="s">
        <v>130</v>
      </c>
      <c r="T35" s="105">
        <v>828</v>
      </c>
      <c r="U35" s="107">
        <v>827</v>
      </c>
      <c r="V35" s="110">
        <v>585</v>
      </c>
      <c r="W35" s="105">
        <v>56</v>
      </c>
      <c r="X35" s="107">
        <v>60</v>
      </c>
      <c r="Y35" s="110">
        <v>52</v>
      </c>
      <c r="Z35" s="105">
        <f>T35+W35</f>
        <v>884</v>
      </c>
      <c r="AA35" s="107">
        <f>U35+X35</f>
        <v>887</v>
      </c>
      <c r="AB35" s="142">
        <v>626</v>
      </c>
    </row>
    <row r="36" spans="2:28" ht="15" customHeight="1">
      <c r="B36" s="13" t="s">
        <v>13</v>
      </c>
      <c r="C36" s="103">
        <v>15</v>
      </c>
      <c r="D36" s="103">
        <v>0</v>
      </c>
      <c r="E36" s="103">
        <v>0</v>
      </c>
      <c r="F36" s="93">
        <f t="shared" si="3"/>
        <v>0</v>
      </c>
      <c r="G36" s="47" t="s">
        <v>105</v>
      </c>
      <c r="H36" s="68">
        <f>F36-'４月'!F36</f>
        <v>-5</v>
      </c>
      <c r="I36" s="48" t="s">
        <v>266</v>
      </c>
      <c r="J36" s="34" t="str">
        <f t="shared" si="2"/>
        <v>↓</v>
      </c>
      <c r="L36" s="173" t="s">
        <v>127</v>
      </c>
      <c r="M36" s="105">
        <v>1026</v>
      </c>
      <c r="N36" s="107">
        <v>1036</v>
      </c>
      <c r="O36" s="58"/>
      <c r="P36" s="110">
        <v>676</v>
      </c>
      <c r="Q36" s="56"/>
      <c r="S36" s="184"/>
      <c r="T36" s="171">
        <f>T35+U35</f>
        <v>1655</v>
      </c>
      <c r="U36" s="172"/>
      <c r="V36" s="109"/>
      <c r="W36" s="171">
        <f>W35+X35</f>
        <v>116</v>
      </c>
      <c r="X36" s="172"/>
      <c r="Y36" s="109"/>
      <c r="Z36" s="171">
        <f>SUM(Z35:AA35)</f>
        <v>1771</v>
      </c>
      <c r="AA36" s="172"/>
      <c r="AB36" s="141"/>
    </row>
    <row r="37" spans="2:28" ht="15" customHeight="1" thickBot="1">
      <c r="B37" s="14" t="s">
        <v>14</v>
      </c>
      <c r="C37" s="104">
        <v>5</v>
      </c>
      <c r="D37" s="104">
        <v>0</v>
      </c>
      <c r="E37" s="104">
        <v>0</v>
      </c>
      <c r="F37" s="95">
        <v>0</v>
      </c>
      <c r="G37" s="57" t="s">
        <v>105</v>
      </c>
      <c r="H37" s="71">
        <f>F37-'４月'!F37</f>
        <v>-1</v>
      </c>
      <c r="I37" s="51" t="s">
        <v>266</v>
      </c>
      <c r="J37" s="34" t="str">
        <f t="shared" si="2"/>
        <v>↓</v>
      </c>
      <c r="L37" s="174"/>
      <c r="M37" s="171">
        <f>M36+N36</f>
        <v>2062</v>
      </c>
      <c r="N37" s="172"/>
      <c r="O37" s="31" t="s">
        <v>4</v>
      </c>
      <c r="P37" s="109"/>
      <c r="Q37" s="50" t="s">
        <v>5</v>
      </c>
      <c r="S37" s="183" t="s">
        <v>156</v>
      </c>
      <c r="T37" s="105">
        <v>330</v>
      </c>
      <c r="U37" s="107">
        <v>343</v>
      </c>
      <c r="V37" s="110">
        <v>235</v>
      </c>
      <c r="W37" s="105">
        <v>7</v>
      </c>
      <c r="X37" s="107">
        <v>1</v>
      </c>
      <c r="Y37" s="110">
        <v>8</v>
      </c>
      <c r="Z37" s="105">
        <f>T37+W37</f>
        <v>337</v>
      </c>
      <c r="AA37" s="107">
        <f>U37+X37</f>
        <v>344</v>
      </c>
      <c r="AB37" s="142">
        <v>242</v>
      </c>
    </row>
    <row r="38" spans="2:28" ht="15" customHeight="1" thickBot="1">
      <c r="B38" s="15" t="s">
        <v>15</v>
      </c>
      <c r="C38" s="96">
        <v>48</v>
      </c>
      <c r="D38" s="96">
        <v>45</v>
      </c>
      <c r="E38" s="96">
        <v>21</v>
      </c>
      <c r="F38" s="97">
        <f t="shared" si="3"/>
        <v>66</v>
      </c>
      <c r="G38" s="61" t="s">
        <v>105</v>
      </c>
      <c r="H38" s="72">
        <f>F38-'４月'!F38</f>
        <v>42</v>
      </c>
      <c r="I38" s="60" t="s">
        <v>266</v>
      </c>
      <c r="J38" s="34" t="str">
        <f t="shared" si="2"/>
        <v>↑</v>
      </c>
      <c r="L38" s="173" t="s">
        <v>128</v>
      </c>
      <c r="M38" s="105">
        <v>144</v>
      </c>
      <c r="N38" s="107">
        <v>140</v>
      </c>
      <c r="O38" s="58"/>
      <c r="P38" s="110">
        <v>92</v>
      </c>
      <c r="Q38" s="56"/>
      <c r="S38" s="184"/>
      <c r="T38" s="171">
        <f>T37+U37</f>
        <v>673</v>
      </c>
      <c r="U38" s="172"/>
      <c r="V38" s="109"/>
      <c r="W38" s="171">
        <f>W37+X37</f>
        <v>8</v>
      </c>
      <c r="X38" s="172"/>
      <c r="Y38" s="109"/>
      <c r="Z38" s="171">
        <f>SUM(Z37:AA37)</f>
        <v>681</v>
      </c>
      <c r="AA38" s="172"/>
      <c r="AB38" s="141"/>
    </row>
    <row r="39" spans="2:28" ht="15" customHeight="1" thickBot="1">
      <c r="B39" s="10"/>
      <c r="C39" s="44"/>
      <c r="L39" s="174"/>
      <c r="M39" s="171">
        <f>M38+N38</f>
        <v>284</v>
      </c>
      <c r="N39" s="172"/>
      <c r="O39" s="31" t="s">
        <v>4</v>
      </c>
      <c r="P39" s="109"/>
      <c r="Q39" s="50" t="s">
        <v>5</v>
      </c>
      <c r="S39" s="183" t="s">
        <v>132</v>
      </c>
      <c r="T39" s="105">
        <v>183</v>
      </c>
      <c r="U39" s="107">
        <v>187</v>
      </c>
      <c r="V39" s="110">
        <v>112</v>
      </c>
      <c r="W39" s="105">
        <v>4</v>
      </c>
      <c r="X39" s="107">
        <v>0</v>
      </c>
      <c r="Y39" s="110">
        <v>4</v>
      </c>
      <c r="Z39" s="105">
        <f>T39+W39</f>
        <v>187</v>
      </c>
      <c r="AA39" s="107">
        <f>U39+X39</f>
        <v>187</v>
      </c>
      <c r="AB39" s="142">
        <v>116</v>
      </c>
    </row>
    <row r="40" spans="2:28" ht="15" customHeight="1">
      <c r="B40" s="11" t="s">
        <v>262</v>
      </c>
      <c r="C40" s="12" t="s">
        <v>18</v>
      </c>
      <c r="D40" s="12" t="s">
        <v>16</v>
      </c>
      <c r="E40" s="12" t="s">
        <v>17</v>
      </c>
      <c r="F40" s="12" t="s">
        <v>274</v>
      </c>
      <c r="G40" s="77" t="s">
        <v>6</v>
      </c>
      <c r="H40" s="80"/>
      <c r="I40" s="79"/>
      <c r="L40" s="173" t="s">
        <v>129</v>
      </c>
      <c r="M40" s="105">
        <v>188</v>
      </c>
      <c r="N40" s="107">
        <v>200</v>
      </c>
      <c r="O40" s="58"/>
      <c r="P40" s="110">
        <v>113</v>
      </c>
      <c r="Q40" s="56"/>
      <c r="S40" s="184"/>
      <c r="T40" s="171">
        <f>T39+U39</f>
        <v>370</v>
      </c>
      <c r="U40" s="172"/>
      <c r="V40" s="109"/>
      <c r="W40" s="171">
        <f>W39+X39</f>
        <v>4</v>
      </c>
      <c r="X40" s="172"/>
      <c r="Y40" s="109"/>
      <c r="Z40" s="171">
        <f>SUM(Z39:AA39)</f>
        <v>374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 aca="true" t="shared" si="4" ref="F41:F47">SUM(D41:E41)</f>
        <v>0</v>
      </c>
      <c r="G41" s="47" t="s">
        <v>105</v>
      </c>
      <c r="H41" s="68">
        <f>F41-'４月'!F41</f>
        <v>-1</v>
      </c>
      <c r="I41" s="48" t="s">
        <v>5</v>
      </c>
      <c r="J41" s="34" t="str">
        <f aca="true" t="shared" si="5" ref="J41:J47">IF(H41=0,"",IF(H41&gt;0,"↑","↓"))</f>
        <v>↓</v>
      </c>
      <c r="L41" s="174"/>
      <c r="M41" s="171">
        <f>M40+N40</f>
        <v>388</v>
      </c>
      <c r="N41" s="172"/>
      <c r="O41" s="31" t="s">
        <v>4</v>
      </c>
      <c r="P41" s="109"/>
      <c r="Q41" s="50" t="s">
        <v>5</v>
      </c>
      <c r="S41" s="183" t="s">
        <v>133</v>
      </c>
      <c r="T41" s="105">
        <v>110</v>
      </c>
      <c r="U41" s="107">
        <v>98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110</v>
      </c>
      <c r="AA41" s="107">
        <f>U41+X41</f>
        <v>98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t="shared" si="4"/>
        <v>0</v>
      </c>
      <c r="G42" s="47" t="s">
        <v>105</v>
      </c>
      <c r="H42" s="68">
        <f>F42-'４月'!F42</f>
        <v>0</v>
      </c>
      <c r="I42" s="48" t="s">
        <v>5</v>
      </c>
      <c r="J42" s="34">
        <f t="shared" si="5"/>
      </c>
      <c r="L42" s="173" t="s">
        <v>130</v>
      </c>
      <c r="M42" s="105">
        <v>884</v>
      </c>
      <c r="N42" s="107">
        <v>887</v>
      </c>
      <c r="O42" s="58"/>
      <c r="P42" s="110">
        <v>626</v>
      </c>
      <c r="Q42" s="56"/>
      <c r="S42" s="184"/>
      <c r="T42" s="171">
        <f>T41+U41</f>
        <v>208</v>
      </c>
      <c r="U42" s="172"/>
      <c r="V42" s="109"/>
      <c r="W42" s="171">
        <f>W41+X41</f>
        <v>0</v>
      </c>
      <c r="X42" s="172"/>
      <c r="Y42" s="109"/>
      <c r="Z42" s="171">
        <f>SUM(Z41:AA41)</f>
        <v>208</v>
      </c>
      <c r="AA42" s="172"/>
      <c r="AB42" s="141"/>
    </row>
    <row r="43" spans="2:28" ht="15" customHeight="1">
      <c r="B43" s="13" t="s">
        <v>11</v>
      </c>
      <c r="C43" s="103">
        <v>24</v>
      </c>
      <c r="D43" s="103">
        <v>14</v>
      </c>
      <c r="E43" s="103">
        <v>20</v>
      </c>
      <c r="F43" s="93">
        <f t="shared" si="4"/>
        <v>34</v>
      </c>
      <c r="G43" s="47" t="s">
        <v>105</v>
      </c>
      <c r="H43" s="68">
        <f>F43-'４月'!F43</f>
        <v>9</v>
      </c>
      <c r="I43" s="48" t="s">
        <v>5</v>
      </c>
      <c r="J43" s="34" t="str">
        <f t="shared" si="5"/>
        <v>↑</v>
      </c>
      <c r="L43" s="174"/>
      <c r="M43" s="171">
        <f>M42+N42</f>
        <v>1771</v>
      </c>
      <c r="N43" s="172"/>
      <c r="O43" s="31" t="s">
        <v>4</v>
      </c>
      <c r="P43" s="109"/>
      <c r="Q43" s="50" t="s">
        <v>5</v>
      </c>
      <c r="S43" s="183" t="s">
        <v>134</v>
      </c>
      <c r="T43" s="98">
        <v>20481</v>
      </c>
      <c r="U43" s="99">
        <v>19911</v>
      </c>
      <c r="V43" s="100">
        <v>14910</v>
      </c>
      <c r="W43" s="98">
        <v>479</v>
      </c>
      <c r="X43" s="99">
        <v>493</v>
      </c>
      <c r="Y43" s="100">
        <v>686</v>
      </c>
      <c r="Z43" s="98">
        <f>Z7+Z9+Z11+Z13+Z15+Z17+Z19+Z21+Z23+Z25+Z27+Z29+Z31+Z33+Z35+Z37+Z39+Z41</f>
        <v>20960</v>
      </c>
      <c r="AA43" s="99">
        <f>AA7+AA9+AA11+AA13+AA15+AA17+AA19+AA21+AA23+AA25+AA27+AA29+AA31+AA33+AA35+AA37+AA39+AA41</f>
        <v>20404</v>
      </c>
      <c r="AB43" s="142">
        <v>15455</v>
      </c>
    </row>
    <row r="44" spans="2:28" ht="15" customHeight="1" thickBot="1">
      <c r="B44" s="13" t="s">
        <v>12</v>
      </c>
      <c r="C44" s="103">
        <v>16</v>
      </c>
      <c r="D44" s="103">
        <v>14</v>
      </c>
      <c r="E44" s="103">
        <v>13</v>
      </c>
      <c r="F44" s="93">
        <f t="shared" si="4"/>
        <v>27</v>
      </c>
      <c r="G44" s="47" t="s">
        <v>105</v>
      </c>
      <c r="H44" s="68">
        <f>F44-'４月'!F44</f>
        <v>4</v>
      </c>
      <c r="I44" s="48" t="s">
        <v>5</v>
      </c>
      <c r="J44" s="34" t="str">
        <f t="shared" si="5"/>
        <v>↑</v>
      </c>
      <c r="L44" s="173" t="s">
        <v>131</v>
      </c>
      <c r="M44" s="105">
        <v>337</v>
      </c>
      <c r="N44" s="107">
        <v>344</v>
      </c>
      <c r="O44" s="58"/>
      <c r="P44" s="108">
        <v>242</v>
      </c>
      <c r="Q44" s="56"/>
      <c r="S44" s="195"/>
      <c r="T44" s="175">
        <f>T43+U43</f>
        <v>40392</v>
      </c>
      <c r="U44" s="176"/>
      <c r="V44" s="101"/>
      <c r="W44" s="175">
        <f>W43+X43</f>
        <v>972</v>
      </c>
      <c r="X44" s="176"/>
      <c r="Y44" s="101"/>
      <c r="Z44" s="175">
        <f>SUM(Z43:AA43)</f>
        <v>41364</v>
      </c>
      <c r="AA44" s="176"/>
      <c r="AB44" s="141"/>
    </row>
    <row r="45" spans="2:17" ht="15" customHeight="1">
      <c r="B45" s="13" t="s">
        <v>13</v>
      </c>
      <c r="C45" s="103">
        <v>0</v>
      </c>
      <c r="D45" s="103">
        <v>0</v>
      </c>
      <c r="E45" s="103">
        <v>0</v>
      </c>
      <c r="F45" s="93">
        <f t="shared" si="4"/>
        <v>0</v>
      </c>
      <c r="G45" s="47" t="s">
        <v>105</v>
      </c>
      <c r="H45" s="68">
        <f>F45-'４月'!F45</f>
        <v>0</v>
      </c>
      <c r="I45" s="48" t="s">
        <v>5</v>
      </c>
      <c r="J45" s="34">
        <f t="shared" si="5"/>
      </c>
      <c r="L45" s="174"/>
      <c r="M45" s="171">
        <f>M44+N44</f>
        <v>681</v>
      </c>
      <c r="N45" s="172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5</v>
      </c>
      <c r="D46" s="104">
        <v>3</v>
      </c>
      <c r="E46" s="104">
        <v>2</v>
      </c>
      <c r="F46" s="95">
        <f t="shared" si="4"/>
        <v>5</v>
      </c>
      <c r="G46" s="57" t="s">
        <v>105</v>
      </c>
      <c r="H46" s="71">
        <f>F46-'４月'!F46</f>
        <v>0</v>
      </c>
      <c r="I46" s="51" t="s">
        <v>5</v>
      </c>
      <c r="J46" s="34">
        <f t="shared" si="5"/>
      </c>
      <c r="L46" s="173" t="s">
        <v>132</v>
      </c>
      <c r="M46" s="105">
        <v>187</v>
      </c>
      <c r="N46" s="107">
        <v>187</v>
      </c>
      <c r="O46" s="58"/>
      <c r="P46" s="110">
        <v>116</v>
      </c>
      <c r="Q46" s="56"/>
      <c r="T46" s="196" t="s">
        <v>253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96">
        <v>3</v>
      </c>
      <c r="D47" s="96">
        <v>-3</v>
      </c>
      <c r="E47" s="96">
        <v>5</v>
      </c>
      <c r="F47" s="97">
        <f t="shared" si="4"/>
        <v>2</v>
      </c>
      <c r="G47" s="61" t="s">
        <v>105</v>
      </c>
      <c r="H47" s="72">
        <f>F47-'４月'!F47</f>
        <v>4</v>
      </c>
      <c r="I47" s="60" t="s">
        <v>5</v>
      </c>
      <c r="J47" s="34" t="str">
        <f t="shared" si="5"/>
        <v>↑</v>
      </c>
      <c r="L47" s="174"/>
      <c r="M47" s="171">
        <f>M46+N46</f>
        <v>374</v>
      </c>
      <c r="N47" s="172"/>
      <c r="O47" s="31" t="s">
        <v>4</v>
      </c>
      <c r="P47" s="109"/>
      <c r="Q47" s="50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3" t="s">
        <v>133</v>
      </c>
      <c r="M48" s="105">
        <v>110</v>
      </c>
      <c r="N48" s="107">
        <v>98</v>
      </c>
      <c r="O48" s="58"/>
      <c r="P48" s="110">
        <v>62</v>
      </c>
      <c r="Q48" s="56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4"/>
      <c r="M49" s="171">
        <f>M48+N48</f>
        <v>208</v>
      </c>
      <c r="N49" s="172"/>
      <c r="O49" s="31" t="s">
        <v>4</v>
      </c>
      <c r="P49" s="109"/>
      <c r="Q49" s="50" t="s">
        <v>5</v>
      </c>
      <c r="T49" s="196"/>
      <c r="U49" s="196"/>
      <c r="V49" s="196"/>
      <c r="W49" s="196"/>
      <c r="X49" s="196"/>
      <c r="Y49" s="196"/>
      <c r="Z49" s="196"/>
      <c r="AA49" s="196"/>
    </row>
    <row r="50" spans="12:17" ht="15" customHeight="1">
      <c r="L50" s="173" t="s">
        <v>135</v>
      </c>
      <c r="M50" s="105">
        <v>410</v>
      </c>
      <c r="N50" s="107">
        <v>392</v>
      </c>
      <c r="O50" s="58"/>
      <c r="P50" s="110">
        <v>222</v>
      </c>
      <c r="Q50" s="56"/>
    </row>
    <row r="51" spans="12:17" ht="15" customHeight="1">
      <c r="L51" s="174"/>
      <c r="M51" s="171">
        <f>M50+N50</f>
        <v>802</v>
      </c>
      <c r="N51" s="172"/>
      <c r="O51" s="31" t="s">
        <v>4</v>
      </c>
      <c r="P51" s="109"/>
      <c r="Q51" s="50" t="s">
        <v>5</v>
      </c>
    </row>
    <row r="52" spans="12:17" ht="15" customHeight="1">
      <c r="L52" s="173" t="s">
        <v>134</v>
      </c>
      <c r="M52" s="98">
        <v>20960</v>
      </c>
      <c r="N52" s="99">
        <v>20404</v>
      </c>
      <c r="O52" s="58"/>
      <c r="P52" s="146">
        <v>15455</v>
      </c>
      <c r="Q52" s="56"/>
    </row>
    <row r="53" spans="12:17" ht="15" customHeight="1" thickBot="1">
      <c r="L53" s="177"/>
      <c r="M53" s="175">
        <f>M52+N52</f>
        <v>41364</v>
      </c>
      <c r="N53" s="176"/>
      <c r="O53" s="31" t="s">
        <v>4</v>
      </c>
      <c r="P53" s="109"/>
      <c r="Q53" s="50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D3:F3"/>
    <mergeCell ref="D4:F4"/>
    <mergeCell ref="D5:F5"/>
    <mergeCell ref="D6:F6"/>
    <mergeCell ref="L4:L5"/>
    <mergeCell ref="D16:F16"/>
    <mergeCell ref="L14:L15"/>
    <mergeCell ref="T46:AA49"/>
    <mergeCell ref="D17:F17"/>
    <mergeCell ref="D18:F18"/>
    <mergeCell ref="D9:F9"/>
    <mergeCell ref="D10:F10"/>
    <mergeCell ref="D11:F11"/>
    <mergeCell ref="D12:F12"/>
    <mergeCell ref="M49:N49"/>
    <mergeCell ref="M47:N47"/>
    <mergeCell ref="L44:L4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0">
      <selection activeCell="P14" sqref="P14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63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"平成"&amp;WIDECHAR('目次'!B3)&amp;"年６月１日の人口"</f>
        <v>平成３０年６月１日の人口</v>
      </c>
      <c r="C1" s="63"/>
      <c r="E1" s="64"/>
      <c r="H1" s="3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2">
        <f>D9+D15</f>
        <v>41450</v>
      </c>
      <c r="E3" s="163"/>
      <c r="F3" s="164"/>
      <c r="G3" s="45" t="s">
        <v>4</v>
      </c>
      <c r="H3" s="66">
        <f>D3-'５月'!D3</f>
        <v>86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65">
        <f>D10+D16</f>
        <v>21007</v>
      </c>
      <c r="E4" s="166"/>
      <c r="F4" s="167"/>
      <c r="G4" s="47" t="s">
        <v>4</v>
      </c>
      <c r="H4" s="67">
        <f>D4-'５月'!D4</f>
        <v>47</v>
      </c>
      <c r="I4" s="48" t="s">
        <v>5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165">
        <f>D11+D17</f>
        <v>20443</v>
      </c>
      <c r="E5" s="166"/>
      <c r="F5" s="167"/>
      <c r="G5" s="49" t="s">
        <v>4</v>
      </c>
      <c r="H5" s="69">
        <f>D5-'５月'!D5</f>
        <v>39</v>
      </c>
      <c r="I5" s="50" t="s">
        <v>5</v>
      </c>
      <c r="J5" s="34" t="str">
        <f>IF(H5=0,"",IF(H5&gt;0,"↑","↓"))</f>
        <v>↑</v>
      </c>
      <c r="L5" s="179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15507</v>
      </c>
      <c r="E6" s="169"/>
      <c r="F6" s="170"/>
      <c r="G6" s="53" t="s">
        <v>4</v>
      </c>
      <c r="H6" s="70">
        <f>D6-'５月'!D6</f>
        <v>52</v>
      </c>
      <c r="I6" s="54" t="s">
        <v>5</v>
      </c>
      <c r="J6" s="34" t="str">
        <f>IF(H6=0,"",IF(H6&gt;0,"↑","↓"))</f>
        <v>↑</v>
      </c>
      <c r="L6" s="173" t="s">
        <v>112</v>
      </c>
      <c r="M6" s="105">
        <v>127</v>
      </c>
      <c r="N6" s="106">
        <v>132</v>
      </c>
      <c r="O6" s="30"/>
      <c r="P6" s="108">
        <v>78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174"/>
      <c r="M7" s="171">
        <f>M6+N6</f>
        <v>259</v>
      </c>
      <c r="N7" s="172"/>
      <c r="O7" s="31" t="s">
        <v>4</v>
      </c>
      <c r="P7" s="109"/>
      <c r="Q7" s="50" t="s">
        <v>5</v>
      </c>
      <c r="S7" s="183" t="s">
        <v>112</v>
      </c>
      <c r="T7" s="105">
        <v>127</v>
      </c>
      <c r="U7" s="106">
        <v>131</v>
      </c>
      <c r="V7" s="108">
        <v>78</v>
      </c>
      <c r="W7" s="105">
        <v>0</v>
      </c>
      <c r="X7" s="106">
        <v>1</v>
      </c>
      <c r="Y7" s="110">
        <v>1</v>
      </c>
      <c r="Z7" s="105">
        <f>T7+W7</f>
        <v>127</v>
      </c>
      <c r="AA7" s="106">
        <f>U7+X7</f>
        <v>132</v>
      </c>
      <c r="AB7" s="140">
        <v>78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173" t="s">
        <v>113</v>
      </c>
      <c r="M8" s="105">
        <v>179</v>
      </c>
      <c r="N8" s="107">
        <v>174</v>
      </c>
      <c r="O8" s="58"/>
      <c r="P8" s="110">
        <v>115</v>
      </c>
      <c r="Q8" s="56"/>
      <c r="S8" s="184"/>
      <c r="T8" s="171">
        <f>T7+U7</f>
        <v>258</v>
      </c>
      <c r="U8" s="172"/>
      <c r="V8" s="109"/>
      <c r="W8" s="171">
        <f>W7+X7</f>
        <v>1</v>
      </c>
      <c r="X8" s="172"/>
      <c r="Y8" s="109"/>
      <c r="Z8" s="171">
        <f>SUM(Z7:AA7)</f>
        <v>259</v>
      </c>
      <c r="AA8" s="172"/>
      <c r="AB8" s="141"/>
      <c r="AD8" s="102"/>
    </row>
    <row r="9" spans="2:28" ht="15" customHeight="1">
      <c r="B9" s="81" t="s">
        <v>0</v>
      </c>
      <c r="C9" s="111"/>
      <c r="D9" s="162">
        <f>D10+D11</f>
        <v>40448</v>
      </c>
      <c r="E9" s="163"/>
      <c r="F9" s="164"/>
      <c r="G9" s="45" t="s">
        <v>4</v>
      </c>
      <c r="H9" s="66">
        <f>D9-'５月'!D9</f>
        <v>56</v>
      </c>
      <c r="I9" s="46" t="s">
        <v>5</v>
      </c>
      <c r="J9" s="34" t="str">
        <f>IF(H9=0,"",IF(H9&gt;0,"↑","↓"))</f>
        <v>↑</v>
      </c>
      <c r="L9" s="174"/>
      <c r="M9" s="171">
        <f>M8+N8</f>
        <v>353</v>
      </c>
      <c r="N9" s="172"/>
      <c r="O9" s="31" t="s">
        <v>4</v>
      </c>
      <c r="P9" s="109"/>
      <c r="Q9" s="50" t="s">
        <v>5</v>
      </c>
      <c r="S9" s="183" t="s">
        <v>113</v>
      </c>
      <c r="T9" s="105">
        <v>179</v>
      </c>
      <c r="U9" s="107">
        <v>174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179</v>
      </c>
      <c r="AA9" s="107">
        <f>U9+X9</f>
        <v>174</v>
      </c>
      <c r="AB9" s="142">
        <v>115</v>
      </c>
    </row>
    <row r="10" spans="2:28" ht="15" customHeight="1">
      <c r="B10" s="112" t="s">
        <v>1</v>
      </c>
      <c r="C10" s="113"/>
      <c r="D10" s="165">
        <v>20510</v>
      </c>
      <c r="E10" s="166"/>
      <c r="F10" s="167"/>
      <c r="G10" s="47" t="s">
        <v>4</v>
      </c>
      <c r="H10" s="67">
        <f>D10-'５月'!D10</f>
        <v>29</v>
      </c>
      <c r="I10" s="48" t="s">
        <v>5</v>
      </c>
      <c r="J10" s="34" t="str">
        <f>IF(H10=0,"",IF(H10&gt;0,"↑","↓"))</f>
        <v>↑</v>
      </c>
      <c r="L10" s="173" t="s">
        <v>114</v>
      </c>
      <c r="M10" s="105">
        <v>1549</v>
      </c>
      <c r="N10" s="107">
        <v>1537</v>
      </c>
      <c r="O10" s="58"/>
      <c r="P10" s="110">
        <v>1122</v>
      </c>
      <c r="Q10" s="56"/>
      <c r="S10" s="184"/>
      <c r="T10" s="171">
        <f>T9+U9</f>
        <v>353</v>
      </c>
      <c r="U10" s="172"/>
      <c r="V10" s="109"/>
      <c r="W10" s="171">
        <f>W9+X9</f>
        <v>0</v>
      </c>
      <c r="X10" s="172"/>
      <c r="Y10" s="109"/>
      <c r="Z10" s="171">
        <f>SUM(Z9:AA9)</f>
        <v>353</v>
      </c>
      <c r="AA10" s="172"/>
      <c r="AB10" s="141"/>
    </row>
    <row r="11" spans="2:28" ht="15" customHeight="1">
      <c r="B11" s="112" t="s">
        <v>2</v>
      </c>
      <c r="C11" s="113"/>
      <c r="D11" s="165">
        <v>19938</v>
      </c>
      <c r="E11" s="166"/>
      <c r="F11" s="167"/>
      <c r="G11" s="47" t="s">
        <v>4</v>
      </c>
      <c r="H11" s="69">
        <f>D11-'５月'!D11</f>
        <v>27</v>
      </c>
      <c r="I11" s="48" t="s">
        <v>5</v>
      </c>
      <c r="J11" s="34" t="str">
        <f>IF(H11=0,"",IF(H11&gt;0,"↑","↓"))</f>
        <v>↑</v>
      </c>
      <c r="L11" s="174"/>
      <c r="M11" s="171">
        <f>M10+N10</f>
        <v>3086</v>
      </c>
      <c r="N11" s="172"/>
      <c r="O11" s="31" t="s">
        <v>4</v>
      </c>
      <c r="P11" s="109"/>
      <c r="Q11" s="50" t="s">
        <v>5</v>
      </c>
      <c r="S11" s="183" t="s">
        <v>114</v>
      </c>
      <c r="T11" s="105">
        <v>1537</v>
      </c>
      <c r="U11" s="107">
        <v>1524</v>
      </c>
      <c r="V11" s="110">
        <v>1108</v>
      </c>
      <c r="W11" s="105">
        <v>12</v>
      </c>
      <c r="X11" s="107">
        <v>13</v>
      </c>
      <c r="Y11" s="110">
        <v>19</v>
      </c>
      <c r="Z11" s="105">
        <f>T11+W11</f>
        <v>1549</v>
      </c>
      <c r="AA11" s="107">
        <f>U11+X11</f>
        <v>1537</v>
      </c>
      <c r="AB11" s="142">
        <v>1122</v>
      </c>
    </row>
    <row r="12" spans="2:28" ht="15" customHeight="1" thickBot="1">
      <c r="B12" s="114" t="s">
        <v>3</v>
      </c>
      <c r="C12" s="115"/>
      <c r="D12" s="168">
        <v>14916</v>
      </c>
      <c r="E12" s="169"/>
      <c r="F12" s="170"/>
      <c r="G12" s="53" t="s">
        <v>4</v>
      </c>
      <c r="H12" s="70">
        <f>D12-'５月'!D12</f>
        <v>33</v>
      </c>
      <c r="I12" s="54" t="s">
        <v>5</v>
      </c>
      <c r="J12" s="34" t="str">
        <f>IF(H12=0,"",IF(H12&gt;0,"↑","↓"))</f>
        <v>↑</v>
      </c>
      <c r="L12" s="173" t="s">
        <v>115</v>
      </c>
      <c r="M12" s="105">
        <v>2420</v>
      </c>
      <c r="N12" s="107">
        <v>2297</v>
      </c>
      <c r="O12" s="58"/>
      <c r="P12" s="110">
        <v>1689</v>
      </c>
      <c r="Q12" s="56"/>
      <c r="S12" s="184"/>
      <c r="T12" s="171">
        <f>T11+U11</f>
        <v>3061</v>
      </c>
      <c r="U12" s="172"/>
      <c r="V12" s="109"/>
      <c r="W12" s="171">
        <f>W11+X11</f>
        <v>25</v>
      </c>
      <c r="X12" s="172"/>
      <c r="Y12" s="109"/>
      <c r="Z12" s="171">
        <f>SUM(Z11:AA11)</f>
        <v>3086</v>
      </c>
      <c r="AA12" s="172"/>
      <c r="AB12" s="141"/>
    </row>
    <row r="13" spans="6:28" ht="15" customHeight="1">
      <c r="F13" s="91"/>
      <c r="H13" s="64"/>
      <c r="L13" s="174"/>
      <c r="M13" s="171">
        <f>M12+N12</f>
        <v>4717</v>
      </c>
      <c r="N13" s="172"/>
      <c r="O13" s="31" t="s">
        <v>4</v>
      </c>
      <c r="P13" s="109"/>
      <c r="Q13" s="50" t="s">
        <v>5</v>
      </c>
      <c r="S13" s="183" t="s">
        <v>115</v>
      </c>
      <c r="T13" s="105">
        <v>2413</v>
      </c>
      <c r="U13" s="107">
        <v>2291</v>
      </c>
      <c r="V13" s="110">
        <v>1683</v>
      </c>
      <c r="W13" s="105">
        <v>28</v>
      </c>
      <c r="X13" s="107">
        <v>30</v>
      </c>
      <c r="Y13" s="110">
        <v>44</v>
      </c>
      <c r="Z13" s="105">
        <f>T13+W13</f>
        <v>2441</v>
      </c>
      <c r="AA13" s="107">
        <f>U13+X13</f>
        <v>2321</v>
      </c>
      <c r="AB13" s="142">
        <v>1712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73" t="s">
        <v>116</v>
      </c>
      <c r="M14" s="105">
        <v>727</v>
      </c>
      <c r="N14" s="107">
        <v>727</v>
      </c>
      <c r="O14" s="58"/>
      <c r="P14" s="110">
        <v>567</v>
      </c>
      <c r="Q14" s="56"/>
      <c r="S14" s="184"/>
      <c r="T14" s="171">
        <f>T13+U13</f>
        <v>4704</v>
      </c>
      <c r="U14" s="172"/>
      <c r="V14" s="109"/>
      <c r="W14" s="171">
        <f>W13+X13</f>
        <v>58</v>
      </c>
      <c r="X14" s="172"/>
      <c r="Y14" s="109"/>
      <c r="Z14" s="171">
        <f>SUM(Z13:AA13)</f>
        <v>4762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1002</v>
      </c>
      <c r="E15" s="163"/>
      <c r="F15" s="164"/>
      <c r="G15" s="45" t="s">
        <v>4</v>
      </c>
      <c r="H15" s="66">
        <f>D15-'５月'!D15</f>
        <v>30</v>
      </c>
      <c r="I15" s="46" t="s">
        <v>5</v>
      </c>
      <c r="J15" s="34" t="str">
        <f>IF(H15=0,"",IF(H15&gt;0,"↑","↓"))</f>
        <v>↑</v>
      </c>
      <c r="L15" s="174"/>
      <c r="M15" s="171">
        <f>M14+N14</f>
        <v>1454</v>
      </c>
      <c r="N15" s="172"/>
      <c r="O15" s="31" t="s">
        <v>4</v>
      </c>
      <c r="P15" s="109"/>
      <c r="Q15" s="50" t="s">
        <v>5</v>
      </c>
      <c r="S15" s="183" t="s">
        <v>116</v>
      </c>
      <c r="T15" s="105">
        <v>455</v>
      </c>
      <c r="U15" s="107">
        <v>464</v>
      </c>
      <c r="V15" s="110">
        <v>346</v>
      </c>
      <c r="W15" s="105">
        <v>3</v>
      </c>
      <c r="X15" s="107">
        <v>4</v>
      </c>
      <c r="Y15" s="110">
        <v>3</v>
      </c>
      <c r="Z15" s="105">
        <f>T15+W15</f>
        <v>458</v>
      </c>
      <c r="AA15" s="107">
        <f>U15+X15</f>
        <v>468</v>
      </c>
      <c r="AB15" s="142">
        <v>347</v>
      </c>
    </row>
    <row r="16" spans="2:28" ht="15" customHeight="1">
      <c r="B16" s="112" t="s">
        <v>1</v>
      </c>
      <c r="C16" s="113"/>
      <c r="D16" s="165">
        <v>497</v>
      </c>
      <c r="E16" s="166"/>
      <c r="F16" s="167"/>
      <c r="G16" s="47" t="s">
        <v>4</v>
      </c>
      <c r="H16" s="67">
        <f>D16-'５月'!D16</f>
        <v>18</v>
      </c>
      <c r="I16" s="48" t="s">
        <v>5</v>
      </c>
      <c r="J16" s="34" t="str">
        <f>IF(H16=0,"",IF(H16&gt;0,"↑","↓"))</f>
        <v>↑</v>
      </c>
      <c r="L16" s="173" t="s">
        <v>117</v>
      </c>
      <c r="M16" s="105">
        <v>2699</v>
      </c>
      <c r="N16" s="107">
        <v>2583</v>
      </c>
      <c r="O16" s="58"/>
      <c r="P16" s="110">
        <v>2016</v>
      </c>
      <c r="Q16" s="56"/>
      <c r="S16" s="184"/>
      <c r="T16" s="171">
        <f>T15+U15</f>
        <v>919</v>
      </c>
      <c r="U16" s="172"/>
      <c r="V16" s="109"/>
      <c r="W16" s="171">
        <f>W15+X15</f>
        <v>7</v>
      </c>
      <c r="X16" s="172"/>
      <c r="Y16" s="109"/>
      <c r="Z16" s="171">
        <f>SUM(Z15:AA15)</f>
        <v>926</v>
      </c>
      <c r="AA16" s="172"/>
      <c r="AB16" s="141"/>
    </row>
    <row r="17" spans="2:28" ht="15" customHeight="1">
      <c r="B17" s="112" t="s">
        <v>2</v>
      </c>
      <c r="C17" s="113"/>
      <c r="D17" s="165">
        <v>505</v>
      </c>
      <c r="E17" s="166"/>
      <c r="F17" s="167"/>
      <c r="G17" s="47" t="s">
        <v>4</v>
      </c>
      <c r="H17" s="69">
        <f>D17-'５月'!D17</f>
        <v>12</v>
      </c>
      <c r="I17" s="48" t="s">
        <v>5</v>
      </c>
      <c r="J17" s="34" t="str">
        <f>IF(H17=0,"",IF(H17&gt;0,"↑","↓"))</f>
        <v>↑</v>
      </c>
      <c r="L17" s="174"/>
      <c r="M17" s="171">
        <f>M16+N16</f>
        <v>5282</v>
      </c>
      <c r="N17" s="172"/>
      <c r="O17" s="31" t="s">
        <v>4</v>
      </c>
      <c r="P17" s="109"/>
      <c r="Q17" s="50" t="s">
        <v>5</v>
      </c>
      <c r="S17" s="183" t="s">
        <v>259</v>
      </c>
      <c r="T17" s="105">
        <v>1672</v>
      </c>
      <c r="U17" s="107">
        <v>1489</v>
      </c>
      <c r="V17" s="110">
        <v>1250</v>
      </c>
      <c r="W17" s="105">
        <v>7</v>
      </c>
      <c r="X17" s="107">
        <v>20</v>
      </c>
      <c r="Y17" s="110">
        <v>23</v>
      </c>
      <c r="Z17" s="105">
        <f>T17+W17</f>
        <v>1679</v>
      </c>
      <c r="AA17" s="107">
        <f>U17+X17</f>
        <v>1509</v>
      </c>
      <c r="AB17" s="142">
        <v>1254</v>
      </c>
    </row>
    <row r="18" spans="2:28" ht="15" customHeight="1" thickBot="1">
      <c r="B18" s="114" t="s">
        <v>3</v>
      </c>
      <c r="C18" s="115"/>
      <c r="D18" s="168">
        <v>591</v>
      </c>
      <c r="E18" s="169"/>
      <c r="F18" s="170"/>
      <c r="G18" s="53" t="s">
        <v>4</v>
      </c>
      <c r="H18" s="70">
        <f>D18-'５月'!D18</f>
        <v>19</v>
      </c>
      <c r="I18" s="54" t="s">
        <v>5</v>
      </c>
      <c r="J18" s="34" t="str">
        <f>IF(H18=0,"",IF(H18&gt;0,"↑","↓"))</f>
        <v>↑</v>
      </c>
      <c r="L18" s="173" t="s">
        <v>118</v>
      </c>
      <c r="M18" s="105">
        <v>2924</v>
      </c>
      <c r="N18" s="107">
        <v>2774</v>
      </c>
      <c r="O18" s="58"/>
      <c r="P18" s="110">
        <v>2250</v>
      </c>
      <c r="Q18" s="56"/>
      <c r="S18" s="184"/>
      <c r="T18" s="171">
        <f>T17+U17</f>
        <v>3161</v>
      </c>
      <c r="U18" s="172"/>
      <c r="V18" s="109"/>
      <c r="W18" s="171">
        <f>W17+X17</f>
        <v>27</v>
      </c>
      <c r="X18" s="172"/>
      <c r="Y18" s="109"/>
      <c r="Z18" s="171">
        <f>SUM(Z17:AA17)</f>
        <v>3188</v>
      </c>
      <c r="AA18" s="172"/>
      <c r="AB18" s="141"/>
    </row>
    <row r="19" spans="8:28" ht="15" customHeight="1">
      <c r="H19" s="34"/>
      <c r="K19" s="63"/>
      <c r="L19" s="174"/>
      <c r="M19" s="171">
        <f>M18+N18</f>
        <v>5698</v>
      </c>
      <c r="N19" s="172"/>
      <c r="O19" s="31" t="s">
        <v>4</v>
      </c>
      <c r="P19" s="109"/>
      <c r="Q19" s="50" t="s">
        <v>5</v>
      </c>
      <c r="S19" s="183" t="s">
        <v>260</v>
      </c>
      <c r="T19" s="105">
        <v>4752</v>
      </c>
      <c r="U19" s="107">
        <v>4632</v>
      </c>
      <c r="V19" s="110">
        <v>3522</v>
      </c>
      <c r="W19" s="105">
        <v>144</v>
      </c>
      <c r="X19" s="107">
        <v>106</v>
      </c>
      <c r="Y19" s="110">
        <v>171</v>
      </c>
      <c r="Z19" s="105">
        <f>T19+W19</f>
        <v>4896</v>
      </c>
      <c r="AA19" s="107">
        <f>U19+X19</f>
        <v>4738</v>
      </c>
      <c r="AB19" s="142">
        <v>3660</v>
      </c>
    </row>
    <row r="20" spans="2:28" ht="15" customHeight="1">
      <c r="B20" s="85" t="s">
        <v>7</v>
      </c>
      <c r="C20" s="44"/>
      <c r="L20" s="173" t="s">
        <v>119</v>
      </c>
      <c r="M20" s="105">
        <v>78</v>
      </c>
      <c r="N20" s="107">
        <v>86</v>
      </c>
      <c r="O20" s="58"/>
      <c r="P20" s="110">
        <v>51</v>
      </c>
      <c r="Q20" s="56"/>
      <c r="S20" s="184"/>
      <c r="T20" s="171">
        <f>T19+U19</f>
        <v>9384</v>
      </c>
      <c r="U20" s="172"/>
      <c r="V20" s="109"/>
      <c r="W20" s="171">
        <f>W19+X19</f>
        <v>250</v>
      </c>
      <c r="X20" s="172"/>
      <c r="Y20" s="109"/>
      <c r="Z20" s="171">
        <f>SUM(Z19:AA19)</f>
        <v>9634</v>
      </c>
      <c r="AA20" s="172"/>
      <c r="AB20" s="141"/>
    </row>
    <row r="21" spans="3:28" ht="15" customHeight="1" thickBot="1">
      <c r="C21" s="44"/>
      <c r="L21" s="174"/>
      <c r="M21" s="171">
        <f>M20+N20</f>
        <v>164</v>
      </c>
      <c r="N21" s="172"/>
      <c r="O21" s="31" t="s">
        <v>4</v>
      </c>
      <c r="P21" s="109"/>
      <c r="Q21" s="50" t="s">
        <v>5</v>
      </c>
      <c r="S21" s="183" t="s">
        <v>120</v>
      </c>
      <c r="T21" s="105">
        <v>1446</v>
      </c>
      <c r="U21" s="107">
        <v>1371</v>
      </c>
      <c r="V21" s="110">
        <v>1039</v>
      </c>
      <c r="W21" s="105">
        <v>43</v>
      </c>
      <c r="X21" s="107">
        <v>65</v>
      </c>
      <c r="Y21" s="110">
        <v>71</v>
      </c>
      <c r="Z21" s="105">
        <f>T21+W21</f>
        <v>1489</v>
      </c>
      <c r="AA21" s="107">
        <f>U21+X21</f>
        <v>1436</v>
      </c>
      <c r="AB21" s="142">
        <v>1097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73" t="s">
        <v>120</v>
      </c>
      <c r="M22" s="105">
        <v>1482</v>
      </c>
      <c r="N22" s="107">
        <v>1433</v>
      </c>
      <c r="O22" s="58"/>
      <c r="P22" s="110">
        <v>1094</v>
      </c>
      <c r="Q22" s="56"/>
      <c r="S22" s="184"/>
      <c r="T22" s="171">
        <f>T21+U21</f>
        <v>2817</v>
      </c>
      <c r="U22" s="172"/>
      <c r="V22" s="109"/>
      <c r="W22" s="171">
        <f>W21+X21</f>
        <v>108</v>
      </c>
      <c r="X22" s="172"/>
      <c r="Y22" s="109"/>
      <c r="Z22" s="171">
        <f>SUM(Z21:AA21)</f>
        <v>2925</v>
      </c>
      <c r="AA22" s="172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23</v>
      </c>
      <c r="E23" s="92">
        <f t="shared" si="0"/>
        <v>13</v>
      </c>
      <c r="F23" s="93">
        <f>SUM(D23:E23)</f>
        <v>36</v>
      </c>
      <c r="G23" s="47" t="s">
        <v>105</v>
      </c>
      <c r="H23" s="68">
        <f>F23-'５月'!F23</f>
        <v>-2</v>
      </c>
      <c r="I23" s="48" t="s">
        <v>106</v>
      </c>
      <c r="J23" s="34" t="str">
        <f aca="true" t="shared" si="1" ref="J23:J29">IF(H23=0,"",IF(H23&gt;0,"↑","↓"))</f>
        <v>↓</v>
      </c>
      <c r="L23" s="174"/>
      <c r="M23" s="171">
        <f>M22+N22</f>
        <v>2915</v>
      </c>
      <c r="N23" s="172"/>
      <c r="O23" s="31" t="s">
        <v>4</v>
      </c>
      <c r="P23" s="109"/>
      <c r="Q23" s="50" t="s">
        <v>5</v>
      </c>
      <c r="S23" s="183" t="s">
        <v>121</v>
      </c>
      <c r="T23" s="105">
        <v>455</v>
      </c>
      <c r="U23" s="107">
        <v>445</v>
      </c>
      <c r="V23" s="110">
        <v>283</v>
      </c>
      <c r="W23" s="105">
        <v>1</v>
      </c>
      <c r="X23" s="107">
        <v>1</v>
      </c>
      <c r="Y23" s="110">
        <v>2</v>
      </c>
      <c r="Z23" s="105">
        <f>T23+W23</f>
        <v>456</v>
      </c>
      <c r="AA23" s="107">
        <f>U23+X23</f>
        <v>446</v>
      </c>
      <c r="AB23" s="142">
        <v>283</v>
      </c>
    </row>
    <row r="24" spans="2:28" ht="15" customHeight="1">
      <c r="B24" s="13" t="s">
        <v>10</v>
      </c>
      <c r="C24" s="92">
        <f t="shared" si="0"/>
        <v>9</v>
      </c>
      <c r="D24" s="92">
        <f t="shared" si="0"/>
        <v>17</v>
      </c>
      <c r="E24" s="92">
        <f t="shared" si="0"/>
        <v>13</v>
      </c>
      <c r="F24" s="93">
        <f aca="true" t="shared" si="2" ref="F24:F29">SUM(D24:E24)</f>
        <v>30</v>
      </c>
      <c r="G24" s="47" t="s">
        <v>105</v>
      </c>
      <c r="H24" s="68">
        <f>F24-'５月'!F24</f>
        <v>12</v>
      </c>
      <c r="I24" s="48" t="s">
        <v>106</v>
      </c>
      <c r="J24" s="34" t="str">
        <f t="shared" si="1"/>
        <v>↑</v>
      </c>
      <c r="L24" s="173" t="s">
        <v>121</v>
      </c>
      <c r="M24" s="105">
        <v>453</v>
      </c>
      <c r="N24" s="107">
        <v>444</v>
      </c>
      <c r="O24" s="58"/>
      <c r="P24" s="110">
        <v>281</v>
      </c>
      <c r="Q24" s="56"/>
      <c r="S24" s="184"/>
      <c r="T24" s="171">
        <f>T23+U23</f>
        <v>900</v>
      </c>
      <c r="U24" s="172"/>
      <c r="V24" s="109"/>
      <c r="W24" s="171">
        <f>W23+X23</f>
        <v>2</v>
      </c>
      <c r="X24" s="172"/>
      <c r="Y24" s="109"/>
      <c r="Z24" s="171">
        <f>SUM(Z23:AA23)</f>
        <v>902</v>
      </c>
      <c r="AA24" s="172"/>
      <c r="AB24" s="141"/>
    </row>
    <row r="25" spans="2:28" ht="15" customHeight="1">
      <c r="B25" s="13" t="s">
        <v>11</v>
      </c>
      <c r="C25" s="92">
        <f t="shared" si="0"/>
        <v>121</v>
      </c>
      <c r="D25" s="92">
        <f t="shared" si="0"/>
        <v>120</v>
      </c>
      <c r="E25" s="92">
        <f t="shared" si="0"/>
        <v>89</v>
      </c>
      <c r="F25" s="93">
        <f t="shared" si="2"/>
        <v>209</v>
      </c>
      <c r="G25" s="47" t="s">
        <v>105</v>
      </c>
      <c r="H25" s="68">
        <f>F25-'５月'!F25</f>
        <v>0</v>
      </c>
      <c r="I25" s="48" t="s">
        <v>106</v>
      </c>
      <c r="J25" s="34">
        <f t="shared" si="1"/>
      </c>
      <c r="L25" s="174"/>
      <c r="M25" s="171">
        <f>M24+N24</f>
        <v>897</v>
      </c>
      <c r="N25" s="172"/>
      <c r="O25" s="31" t="s">
        <v>4</v>
      </c>
      <c r="P25" s="109"/>
      <c r="Q25" s="50" t="s">
        <v>5</v>
      </c>
      <c r="S25" s="183" t="s">
        <v>122</v>
      </c>
      <c r="T25" s="105">
        <v>1937</v>
      </c>
      <c r="U25" s="107">
        <v>1827</v>
      </c>
      <c r="V25" s="110">
        <v>1638</v>
      </c>
      <c r="W25" s="105">
        <v>127</v>
      </c>
      <c r="X25" s="107">
        <v>76</v>
      </c>
      <c r="Y25" s="110">
        <v>163</v>
      </c>
      <c r="Z25" s="105">
        <f>T25+W25</f>
        <v>2064</v>
      </c>
      <c r="AA25" s="107">
        <f>U25+X25</f>
        <v>1903</v>
      </c>
      <c r="AB25" s="142">
        <v>1783</v>
      </c>
    </row>
    <row r="26" spans="2:28" ht="15" customHeight="1">
      <c r="B26" s="13" t="s">
        <v>12</v>
      </c>
      <c r="C26" s="92">
        <f t="shared" si="0"/>
        <v>58</v>
      </c>
      <c r="D26" s="92">
        <f t="shared" si="0"/>
        <v>76</v>
      </c>
      <c r="E26" s="92">
        <f t="shared" si="0"/>
        <v>51</v>
      </c>
      <c r="F26" s="93">
        <f t="shared" si="2"/>
        <v>127</v>
      </c>
      <c r="G26" s="47" t="s">
        <v>105</v>
      </c>
      <c r="H26" s="68">
        <f>F26-'５月'!F26</f>
        <v>-29</v>
      </c>
      <c r="I26" s="48" t="s">
        <v>106</v>
      </c>
      <c r="J26" s="34" t="str">
        <f t="shared" si="1"/>
        <v>↓</v>
      </c>
      <c r="L26" s="173" t="s">
        <v>122</v>
      </c>
      <c r="M26" s="105">
        <v>1969</v>
      </c>
      <c r="N26" s="107">
        <v>1780</v>
      </c>
      <c r="O26" s="58"/>
      <c r="P26" s="110">
        <v>1693</v>
      </c>
      <c r="Q26" s="56"/>
      <c r="S26" s="184"/>
      <c r="T26" s="171">
        <f>T25+U25</f>
        <v>3764</v>
      </c>
      <c r="U26" s="172"/>
      <c r="V26" s="109"/>
      <c r="W26" s="171">
        <f>W25+X25</f>
        <v>203</v>
      </c>
      <c r="X26" s="172"/>
      <c r="Y26" s="109"/>
      <c r="Z26" s="171">
        <f>SUM(Z25:AA25)</f>
        <v>3967</v>
      </c>
      <c r="AA26" s="172"/>
      <c r="AB26" s="141"/>
    </row>
    <row r="27" spans="2:28" ht="15" customHeight="1">
      <c r="B27" s="13" t="s">
        <v>13</v>
      </c>
      <c r="C27" s="92">
        <f t="shared" si="0"/>
        <v>13</v>
      </c>
      <c r="D27" s="92">
        <f t="shared" si="0"/>
        <v>2</v>
      </c>
      <c r="E27" s="92">
        <f t="shared" si="0"/>
        <v>1</v>
      </c>
      <c r="F27" s="93">
        <f t="shared" si="2"/>
        <v>3</v>
      </c>
      <c r="G27" s="47" t="s">
        <v>105</v>
      </c>
      <c r="H27" s="68">
        <f>F27-'５月'!F27</f>
        <v>3</v>
      </c>
      <c r="I27" s="48" t="s">
        <v>106</v>
      </c>
      <c r="J27" s="34" t="str">
        <f t="shared" si="1"/>
        <v>↑</v>
      </c>
      <c r="L27" s="174"/>
      <c r="M27" s="171">
        <f>M26+N26</f>
        <v>3749</v>
      </c>
      <c r="N27" s="172"/>
      <c r="O27" s="31" t="s">
        <v>4</v>
      </c>
      <c r="P27" s="109"/>
      <c r="Q27" s="50" t="s">
        <v>5</v>
      </c>
      <c r="S27" s="183" t="s">
        <v>155</v>
      </c>
      <c r="T27" s="105">
        <v>2716</v>
      </c>
      <c r="U27" s="107">
        <v>2750</v>
      </c>
      <c r="V27" s="110">
        <v>2005</v>
      </c>
      <c r="W27" s="105">
        <v>50</v>
      </c>
      <c r="X27" s="107">
        <v>114</v>
      </c>
      <c r="Y27" s="110">
        <v>125</v>
      </c>
      <c r="Z27" s="105">
        <f>T27+W27</f>
        <v>2766</v>
      </c>
      <c r="AA27" s="107">
        <f>U27+X27</f>
        <v>2864</v>
      </c>
      <c r="AB27" s="142">
        <v>2109</v>
      </c>
    </row>
    <row r="28" spans="2:28" ht="15" customHeight="1" thickBot="1">
      <c r="B28" s="14" t="s">
        <v>14</v>
      </c>
      <c r="C28" s="94">
        <f t="shared" si="0"/>
        <v>15</v>
      </c>
      <c r="D28" s="94">
        <f t="shared" si="0"/>
        <v>5</v>
      </c>
      <c r="E28" s="94">
        <f t="shared" si="0"/>
        <v>0</v>
      </c>
      <c r="F28" s="95">
        <f t="shared" si="2"/>
        <v>5</v>
      </c>
      <c r="G28" s="57" t="s">
        <v>105</v>
      </c>
      <c r="H28" s="71">
        <f>F28-'５月'!F28</f>
        <v>0</v>
      </c>
      <c r="I28" s="51" t="s">
        <v>106</v>
      </c>
      <c r="J28" s="34">
        <f t="shared" si="1"/>
      </c>
      <c r="L28" s="173" t="s">
        <v>123</v>
      </c>
      <c r="M28" s="105">
        <v>326</v>
      </c>
      <c r="N28" s="107">
        <v>310</v>
      </c>
      <c r="O28" s="58"/>
      <c r="P28" s="110">
        <v>277</v>
      </c>
      <c r="Q28" s="56"/>
      <c r="S28" s="184"/>
      <c r="T28" s="171">
        <f>T27+U27</f>
        <v>5466</v>
      </c>
      <c r="U28" s="172"/>
      <c r="V28" s="109"/>
      <c r="W28" s="171">
        <f>W27+X27</f>
        <v>164</v>
      </c>
      <c r="X28" s="172"/>
      <c r="Y28" s="109"/>
      <c r="Z28" s="171">
        <f>SUM(Z27:AA27)</f>
        <v>5630</v>
      </c>
      <c r="AA28" s="172"/>
      <c r="AB28" s="141"/>
    </row>
    <row r="29" spans="2:28" ht="15" customHeight="1" thickBot="1">
      <c r="B29" s="15" t="s">
        <v>15</v>
      </c>
      <c r="C29" s="96">
        <f t="shared" si="0"/>
        <v>52</v>
      </c>
      <c r="D29" s="96">
        <f t="shared" si="0"/>
        <v>47</v>
      </c>
      <c r="E29" s="96">
        <f t="shared" si="0"/>
        <v>39</v>
      </c>
      <c r="F29" s="97">
        <f t="shared" si="2"/>
        <v>86</v>
      </c>
      <c r="G29" s="59" t="s">
        <v>105</v>
      </c>
      <c r="H29" s="72">
        <f>F29-'５月'!F29</f>
        <v>18</v>
      </c>
      <c r="I29" s="60" t="s">
        <v>106</v>
      </c>
      <c r="J29" s="34" t="str">
        <f t="shared" si="1"/>
        <v>↑</v>
      </c>
      <c r="L29" s="174"/>
      <c r="M29" s="171">
        <f>M28+N28</f>
        <v>636</v>
      </c>
      <c r="N29" s="172"/>
      <c r="O29" s="31" t="s">
        <v>4</v>
      </c>
      <c r="P29" s="145"/>
      <c r="Q29" s="50" t="s">
        <v>5</v>
      </c>
      <c r="S29" s="183" t="s">
        <v>127</v>
      </c>
      <c r="T29" s="105">
        <v>1027</v>
      </c>
      <c r="U29" s="107">
        <v>1035</v>
      </c>
      <c r="V29" s="110">
        <v>677</v>
      </c>
      <c r="W29" s="105">
        <v>1</v>
      </c>
      <c r="X29" s="107">
        <v>3</v>
      </c>
      <c r="Y29" s="110">
        <v>4</v>
      </c>
      <c r="Z29" s="105">
        <f>T29+W29</f>
        <v>1028</v>
      </c>
      <c r="AA29" s="107">
        <f>U29+X29</f>
        <v>1038</v>
      </c>
      <c r="AB29" s="142">
        <v>679</v>
      </c>
    </row>
    <row r="30" spans="2:28" ht="15" customHeight="1" thickBot="1">
      <c r="B30" s="10"/>
      <c r="C30" s="44"/>
      <c r="L30" s="173" t="s">
        <v>124</v>
      </c>
      <c r="M30" s="105">
        <v>1129</v>
      </c>
      <c r="N30" s="107">
        <v>1164</v>
      </c>
      <c r="O30" s="58"/>
      <c r="P30" s="110">
        <v>935</v>
      </c>
      <c r="Q30" s="56"/>
      <c r="S30" s="184"/>
      <c r="T30" s="171">
        <f>T29+U29</f>
        <v>2062</v>
      </c>
      <c r="U30" s="172"/>
      <c r="V30" s="109"/>
      <c r="W30" s="171">
        <f>W29+X29</f>
        <v>4</v>
      </c>
      <c r="X30" s="172"/>
      <c r="Y30" s="109"/>
      <c r="Z30" s="171">
        <f>SUM(Z29:AA29)</f>
        <v>2066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108</v>
      </c>
      <c r="F31" s="12" t="s">
        <v>19</v>
      </c>
      <c r="G31" s="77" t="s">
        <v>6</v>
      </c>
      <c r="H31" s="80"/>
      <c r="I31" s="79"/>
      <c r="L31" s="174"/>
      <c r="M31" s="171">
        <f>M30+N30</f>
        <v>2293</v>
      </c>
      <c r="N31" s="172"/>
      <c r="O31" s="31" t="s">
        <v>4</v>
      </c>
      <c r="P31" s="109"/>
      <c r="Q31" s="50" t="s">
        <v>5</v>
      </c>
      <c r="S31" s="183" t="s">
        <v>128</v>
      </c>
      <c r="T31" s="105">
        <v>151</v>
      </c>
      <c r="U31" s="107">
        <v>145</v>
      </c>
      <c r="V31" s="110">
        <v>96</v>
      </c>
      <c r="W31" s="105">
        <v>0</v>
      </c>
      <c r="X31" s="107">
        <v>0</v>
      </c>
      <c r="Y31" s="110">
        <v>0</v>
      </c>
      <c r="Z31" s="105">
        <f>T31+W31</f>
        <v>151</v>
      </c>
      <c r="AA31" s="107">
        <f>U31+X31</f>
        <v>145</v>
      </c>
      <c r="AB31" s="142">
        <v>96</v>
      </c>
    </row>
    <row r="32" spans="2:28" ht="15" customHeight="1">
      <c r="B32" s="13" t="s">
        <v>9</v>
      </c>
      <c r="C32" s="103">
        <v>0</v>
      </c>
      <c r="D32" s="103">
        <v>23</v>
      </c>
      <c r="E32" s="103">
        <v>13</v>
      </c>
      <c r="F32" s="93">
        <f>SUM(D32:E32)</f>
        <v>36</v>
      </c>
      <c r="G32" s="47" t="s">
        <v>4</v>
      </c>
      <c r="H32" s="68">
        <f>F32-'５月'!F32</f>
        <v>-2</v>
      </c>
      <c r="I32" s="48" t="s">
        <v>5</v>
      </c>
      <c r="J32" s="34" t="str">
        <f aca="true" t="shared" si="3" ref="J32:J38">IF(H32=0,"",IF(H32&gt;0,"↑","↓"))</f>
        <v>↓</v>
      </c>
      <c r="L32" s="173" t="s">
        <v>125</v>
      </c>
      <c r="M32" s="105">
        <v>1265</v>
      </c>
      <c r="N32" s="107">
        <v>1334</v>
      </c>
      <c r="O32" s="58"/>
      <c r="P32" s="110">
        <v>902</v>
      </c>
      <c r="Q32" s="56"/>
      <c r="S32" s="184"/>
      <c r="T32" s="171">
        <f>T31+U31</f>
        <v>296</v>
      </c>
      <c r="U32" s="172"/>
      <c r="V32" s="109"/>
      <c r="W32" s="171">
        <f>W31+X31</f>
        <v>0</v>
      </c>
      <c r="X32" s="172"/>
      <c r="Y32" s="109"/>
      <c r="Z32" s="171">
        <f>SUM(Z31:AA31)</f>
        <v>296</v>
      </c>
      <c r="AA32" s="172"/>
      <c r="AB32" s="141"/>
    </row>
    <row r="33" spans="2:28" ht="15" customHeight="1">
      <c r="B33" s="13" t="s">
        <v>10</v>
      </c>
      <c r="C33" s="103">
        <v>9</v>
      </c>
      <c r="D33" s="103">
        <v>17</v>
      </c>
      <c r="E33" s="103">
        <v>13</v>
      </c>
      <c r="F33" s="93">
        <f aca="true" t="shared" si="4" ref="F33:F38">SUM(D33:E33)</f>
        <v>30</v>
      </c>
      <c r="G33" s="47" t="s">
        <v>4</v>
      </c>
      <c r="H33" s="68">
        <f>F33-'５月'!F33</f>
        <v>12</v>
      </c>
      <c r="I33" s="48" t="s">
        <v>5</v>
      </c>
      <c r="J33" s="34" t="str">
        <f t="shared" si="3"/>
        <v>↑</v>
      </c>
      <c r="L33" s="174"/>
      <c r="M33" s="171">
        <f>M32+N32</f>
        <v>2599</v>
      </c>
      <c r="N33" s="172"/>
      <c r="O33" s="31" t="s">
        <v>4</v>
      </c>
      <c r="P33" s="109"/>
      <c r="Q33" s="50" t="s">
        <v>5</v>
      </c>
      <c r="S33" s="183" t="s">
        <v>129</v>
      </c>
      <c r="T33" s="105">
        <v>185</v>
      </c>
      <c r="U33" s="107">
        <v>197</v>
      </c>
      <c r="V33" s="110">
        <v>108</v>
      </c>
      <c r="W33" s="105">
        <v>3</v>
      </c>
      <c r="X33" s="107">
        <v>2</v>
      </c>
      <c r="Y33" s="110">
        <v>5</v>
      </c>
      <c r="Z33" s="105">
        <f>T33+W33</f>
        <v>188</v>
      </c>
      <c r="AA33" s="107">
        <f>U33+X33</f>
        <v>199</v>
      </c>
      <c r="AB33" s="142">
        <v>113</v>
      </c>
    </row>
    <row r="34" spans="2:28" ht="15" customHeight="1">
      <c r="B34" s="13" t="s">
        <v>11</v>
      </c>
      <c r="C34" s="103">
        <v>90</v>
      </c>
      <c r="D34" s="103">
        <v>90</v>
      </c>
      <c r="E34" s="103">
        <v>73</v>
      </c>
      <c r="F34" s="93">
        <f t="shared" si="4"/>
        <v>163</v>
      </c>
      <c r="G34" s="47" t="s">
        <v>4</v>
      </c>
      <c r="H34" s="68">
        <f>F34-'５月'!F34</f>
        <v>-12</v>
      </c>
      <c r="I34" s="48" t="s">
        <v>5</v>
      </c>
      <c r="J34" s="34" t="str">
        <f t="shared" si="3"/>
        <v>↓</v>
      </c>
      <c r="L34" s="173" t="s">
        <v>126</v>
      </c>
      <c r="M34" s="105">
        <v>372</v>
      </c>
      <c r="N34" s="107">
        <v>366</v>
      </c>
      <c r="O34" s="58"/>
      <c r="P34" s="110">
        <v>272</v>
      </c>
      <c r="Q34" s="56"/>
      <c r="S34" s="184"/>
      <c r="T34" s="171">
        <f>T33+U33</f>
        <v>382</v>
      </c>
      <c r="U34" s="172"/>
      <c r="V34" s="109"/>
      <c r="W34" s="171">
        <f>W33+X33</f>
        <v>5</v>
      </c>
      <c r="X34" s="172"/>
      <c r="Y34" s="109"/>
      <c r="Z34" s="171">
        <f>SUM(Z33:AA33)</f>
        <v>387</v>
      </c>
      <c r="AA34" s="172"/>
      <c r="AB34" s="141"/>
    </row>
    <row r="35" spans="2:28" ht="15" customHeight="1">
      <c r="B35" s="13" t="s">
        <v>12</v>
      </c>
      <c r="C35" s="103">
        <v>52</v>
      </c>
      <c r="D35" s="103">
        <v>69</v>
      </c>
      <c r="E35" s="103">
        <v>47</v>
      </c>
      <c r="F35" s="93">
        <f t="shared" si="4"/>
        <v>116</v>
      </c>
      <c r="G35" s="47" t="s">
        <v>4</v>
      </c>
      <c r="H35" s="68">
        <f>F35-'５月'!F35</f>
        <v>-13</v>
      </c>
      <c r="I35" s="48" t="s">
        <v>5</v>
      </c>
      <c r="J35" s="34" t="str">
        <f t="shared" si="3"/>
        <v>↓</v>
      </c>
      <c r="L35" s="174"/>
      <c r="M35" s="171">
        <f>M34+N34</f>
        <v>738</v>
      </c>
      <c r="N35" s="172"/>
      <c r="O35" s="31" t="s">
        <v>4</v>
      </c>
      <c r="P35" s="109"/>
      <c r="Q35" s="50" t="s">
        <v>5</v>
      </c>
      <c r="S35" s="183" t="s">
        <v>130</v>
      </c>
      <c r="T35" s="105">
        <v>831</v>
      </c>
      <c r="U35" s="107">
        <v>835</v>
      </c>
      <c r="V35" s="110">
        <v>586</v>
      </c>
      <c r="W35" s="105">
        <v>67</v>
      </c>
      <c r="X35" s="107">
        <v>69</v>
      </c>
      <c r="Y35" s="110">
        <v>64</v>
      </c>
      <c r="Z35" s="105">
        <f>T35+W35</f>
        <v>898</v>
      </c>
      <c r="AA35" s="107">
        <f>U35+X35</f>
        <v>904</v>
      </c>
      <c r="AB35" s="142">
        <v>638</v>
      </c>
    </row>
    <row r="36" spans="2:28" ht="15" customHeight="1">
      <c r="B36" s="13" t="s">
        <v>13</v>
      </c>
      <c r="C36" s="103">
        <v>13</v>
      </c>
      <c r="D36" s="103">
        <v>2</v>
      </c>
      <c r="E36" s="103">
        <v>1</v>
      </c>
      <c r="F36" s="93">
        <f t="shared" si="4"/>
        <v>3</v>
      </c>
      <c r="G36" s="47" t="s">
        <v>4</v>
      </c>
      <c r="H36" s="68">
        <f>F36-'５月'!F36</f>
        <v>3</v>
      </c>
      <c r="I36" s="48" t="s">
        <v>5</v>
      </c>
      <c r="J36" s="34" t="str">
        <f t="shared" si="3"/>
        <v>↑</v>
      </c>
      <c r="L36" s="173" t="s">
        <v>127</v>
      </c>
      <c r="M36" s="105">
        <v>1028</v>
      </c>
      <c r="N36" s="107">
        <v>1038</v>
      </c>
      <c r="O36" s="58"/>
      <c r="P36" s="110">
        <v>679</v>
      </c>
      <c r="Q36" s="56"/>
      <c r="S36" s="184"/>
      <c r="T36" s="171">
        <f>T35+U35</f>
        <v>1666</v>
      </c>
      <c r="U36" s="172"/>
      <c r="V36" s="109"/>
      <c r="W36" s="171">
        <f>W35+X35</f>
        <v>136</v>
      </c>
      <c r="X36" s="172"/>
      <c r="Y36" s="109"/>
      <c r="Z36" s="171">
        <f>SUM(Z35:AA35)</f>
        <v>1802</v>
      </c>
      <c r="AA36" s="172"/>
      <c r="AB36" s="141"/>
    </row>
    <row r="37" spans="2:28" ht="15" customHeight="1" thickBot="1">
      <c r="B37" s="14" t="s">
        <v>14</v>
      </c>
      <c r="C37" s="104">
        <v>9</v>
      </c>
      <c r="D37" s="104">
        <v>0</v>
      </c>
      <c r="E37" s="104">
        <v>0</v>
      </c>
      <c r="F37" s="95">
        <v>0</v>
      </c>
      <c r="G37" s="57" t="s">
        <v>4</v>
      </c>
      <c r="H37" s="71">
        <f>F37-'５月'!F37</f>
        <v>0</v>
      </c>
      <c r="I37" s="51" t="s">
        <v>5</v>
      </c>
      <c r="J37" s="34">
        <f t="shared" si="3"/>
      </c>
      <c r="L37" s="174"/>
      <c r="M37" s="171">
        <f>M36+N36</f>
        <v>2066</v>
      </c>
      <c r="N37" s="172"/>
      <c r="O37" s="31" t="s">
        <v>4</v>
      </c>
      <c r="P37" s="109"/>
      <c r="Q37" s="50" t="s">
        <v>5</v>
      </c>
      <c r="S37" s="183" t="s">
        <v>156</v>
      </c>
      <c r="T37" s="105">
        <v>330</v>
      </c>
      <c r="U37" s="107">
        <v>341</v>
      </c>
      <c r="V37" s="110">
        <v>234</v>
      </c>
      <c r="W37" s="105">
        <v>7</v>
      </c>
      <c r="X37" s="107">
        <v>1</v>
      </c>
      <c r="Y37" s="110">
        <v>8</v>
      </c>
      <c r="Z37" s="105">
        <f>T37+W37</f>
        <v>337</v>
      </c>
      <c r="AA37" s="107">
        <f>U37+X37</f>
        <v>342</v>
      </c>
      <c r="AB37" s="142">
        <v>241</v>
      </c>
    </row>
    <row r="38" spans="2:28" ht="15" customHeight="1" thickBot="1">
      <c r="B38" s="15" t="s">
        <v>15</v>
      </c>
      <c r="C38" s="96">
        <v>33</v>
      </c>
      <c r="D38" s="96">
        <v>29</v>
      </c>
      <c r="E38" s="96">
        <v>27</v>
      </c>
      <c r="F38" s="97">
        <f t="shared" si="4"/>
        <v>56</v>
      </c>
      <c r="G38" s="61" t="s">
        <v>4</v>
      </c>
      <c r="H38" s="72">
        <f>F38-'５月'!F38</f>
        <v>-10</v>
      </c>
      <c r="I38" s="60" t="s">
        <v>5</v>
      </c>
      <c r="J38" s="34" t="str">
        <f t="shared" si="3"/>
        <v>↓</v>
      </c>
      <c r="L38" s="173" t="s">
        <v>128</v>
      </c>
      <c r="M38" s="105">
        <v>147</v>
      </c>
      <c r="N38" s="107">
        <v>142</v>
      </c>
      <c r="O38" s="58"/>
      <c r="P38" s="110">
        <v>93</v>
      </c>
      <c r="Q38" s="56"/>
      <c r="S38" s="184"/>
      <c r="T38" s="171">
        <f>T37+U37</f>
        <v>671</v>
      </c>
      <c r="U38" s="172"/>
      <c r="V38" s="109"/>
      <c r="W38" s="171">
        <f>W37+X37</f>
        <v>8</v>
      </c>
      <c r="X38" s="172"/>
      <c r="Y38" s="109"/>
      <c r="Z38" s="171">
        <f>SUM(Z37:AA37)</f>
        <v>679</v>
      </c>
      <c r="AA38" s="172"/>
      <c r="AB38" s="141"/>
    </row>
    <row r="39" spans="2:28" ht="15" customHeight="1" thickBot="1">
      <c r="B39" s="10"/>
      <c r="C39" s="44"/>
      <c r="L39" s="174"/>
      <c r="M39" s="171">
        <f>M38+N38</f>
        <v>289</v>
      </c>
      <c r="N39" s="172"/>
      <c r="O39" s="31" t="s">
        <v>4</v>
      </c>
      <c r="P39" s="109"/>
      <c r="Q39" s="50" t="s">
        <v>5</v>
      </c>
      <c r="S39" s="183" t="s">
        <v>132</v>
      </c>
      <c r="T39" s="105">
        <v>187</v>
      </c>
      <c r="U39" s="107">
        <v>189</v>
      </c>
      <c r="V39" s="110">
        <v>114</v>
      </c>
      <c r="W39" s="105">
        <v>4</v>
      </c>
      <c r="X39" s="107">
        <v>0</v>
      </c>
      <c r="Y39" s="110">
        <v>4</v>
      </c>
      <c r="Z39" s="105">
        <f>T39+W39</f>
        <v>191</v>
      </c>
      <c r="AA39" s="107">
        <f>U39+X39</f>
        <v>189</v>
      </c>
      <c r="AB39" s="142">
        <v>118</v>
      </c>
    </row>
    <row r="40" spans="2:28" ht="15" customHeight="1">
      <c r="B40" s="11" t="s">
        <v>262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73" t="s">
        <v>129</v>
      </c>
      <c r="M40" s="105">
        <v>188</v>
      </c>
      <c r="N40" s="107">
        <v>199</v>
      </c>
      <c r="O40" s="58"/>
      <c r="P40" s="110">
        <v>113</v>
      </c>
      <c r="Q40" s="56"/>
      <c r="S40" s="184"/>
      <c r="T40" s="171">
        <f>T39+U39</f>
        <v>376</v>
      </c>
      <c r="U40" s="172"/>
      <c r="V40" s="109"/>
      <c r="W40" s="171">
        <f>W39+X39</f>
        <v>4</v>
      </c>
      <c r="X40" s="172"/>
      <c r="Y40" s="109"/>
      <c r="Z40" s="171">
        <f>SUM(Z39:AA39)</f>
        <v>380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F41-'５月'!F41</f>
        <v>0</v>
      </c>
      <c r="I41" s="48" t="s">
        <v>5</v>
      </c>
      <c r="J41" s="34">
        <f aca="true" t="shared" si="5" ref="J41:J47">IF(H41=0,"",IF(H41&gt;0,"↑","↓"))</f>
      </c>
      <c r="L41" s="174"/>
      <c r="M41" s="171">
        <f>M40+N40</f>
        <v>387</v>
      </c>
      <c r="N41" s="172"/>
      <c r="O41" s="31" t="s">
        <v>4</v>
      </c>
      <c r="P41" s="109"/>
      <c r="Q41" s="50" t="s">
        <v>5</v>
      </c>
      <c r="S41" s="183" t="s">
        <v>133</v>
      </c>
      <c r="T41" s="105">
        <v>110</v>
      </c>
      <c r="U41" s="107">
        <v>98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110</v>
      </c>
      <c r="AA41" s="107">
        <f>U41+X41</f>
        <v>98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F42-'５月'!F42</f>
        <v>0</v>
      </c>
      <c r="I42" s="48" t="s">
        <v>5</v>
      </c>
      <c r="J42" s="34">
        <f t="shared" si="5"/>
      </c>
      <c r="L42" s="173" t="s">
        <v>130</v>
      </c>
      <c r="M42" s="105">
        <v>898</v>
      </c>
      <c r="N42" s="107">
        <v>904</v>
      </c>
      <c r="O42" s="58"/>
      <c r="P42" s="110">
        <v>638</v>
      </c>
      <c r="Q42" s="56"/>
      <c r="S42" s="184"/>
      <c r="T42" s="171">
        <f>T41+U41</f>
        <v>208</v>
      </c>
      <c r="U42" s="172"/>
      <c r="V42" s="109"/>
      <c r="W42" s="171">
        <f>W41+X41</f>
        <v>0</v>
      </c>
      <c r="X42" s="172"/>
      <c r="Y42" s="109"/>
      <c r="Z42" s="171">
        <f>SUM(Z41:AA41)</f>
        <v>208</v>
      </c>
      <c r="AA42" s="172"/>
      <c r="AB42" s="141"/>
    </row>
    <row r="43" spans="2:28" ht="15" customHeight="1">
      <c r="B43" s="13" t="s">
        <v>11</v>
      </c>
      <c r="C43" s="103">
        <v>31</v>
      </c>
      <c r="D43" s="103">
        <v>30</v>
      </c>
      <c r="E43" s="103">
        <v>16</v>
      </c>
      <c r="F43" s="93">
        <f t="shared" si="6"/>
        <v>46</v>
      </c>
      <c r="G43" s="47" t="s">
        <v>4</v>
      </c>
      <c r="H43" s="68">
        <f>F43-'５月'!F43</f>
        <v>12</v>
      </c>
      <c r="I43" s="48" t="s">
        <v>5</v>
      </c>
      <c r="J43" s="34" t="str">
        <f t="shared" si="5"/>
        <v>↑</v>
      </c>
      <c r="L43" s="174"/>
      <c r="M43" s="171">
        <f>M42+N42</f>
        <v>1802</v>
      </c>
      <c r="N43" s="172"/>
      <c r="O43" s="31" t="s">
        <v>4</v>
      </c>
      <c r="P43" s="109"/>
      <c r="Q43" s="50" t="s">
        <v>5</v>
      </c>
      <c r="S43" s="183" t="s">
        <v>134</v>
      </c>
      <c r="T43" s="98">
        <v>20510</v>
      </c>
      <c r="U43" s="99">
        <v>19938</v>
      </c>
      <c r="V43" s="100">
        <v>14944</v>
      </c>
      <c r="W43" s="98">
        <v>497</v>
      </c>
      <c r="X43" s="99">
        <v>505</v>
      </c>
      <c r="Y43" s="100">
        <v>707</v>
      </c>
      <c r="Z43" s="98">
        <f>Z7+Z9+Z11+Z13+Z15+Z17+Z19+Z21+Z23+Z25+Z27+Z29+Z31+Z33+Z35+Z37+Z39+Z41</f>
        <v>21007</v>
      </c>
      <c r="AA43" s="99">
        <f>AA7+AA9+AA11+AA13+AA15+AA17+AA19+AA21+AA23+AA25+AA27+AA29+AA31+AA33+AA35+AA37+AA39+AA41</f>
        <v>20443</v>
      </c>
      <c r="AB43" s="143">
        <v>15507</v>
      </c>
    </row>
    <row r="44" spans="2:28" ht="15" customHeight="1" thickBot="1">
      <c r="B44" s="13" t="s">
        <v>12</v>
      </c>
      <c r="C44" s="103">
        <v>6</v>
      </c>
      <c r="D44" s="103">
        <v>7</v>
      </c>
      <c r="E44" s="103">
        <v>4</v>
      </c>
      <c r="F44" s="93">
        <f t="shared" si="6"/>
        <v>11</v>
      </c>
      <c r="G44" s="47" t="s">
        <v>4</v>
      </c>
      <c r="H44" s="68">
        <f>F44-'５月'!F44</f>
        <v>-16</v>
      </c>
      <c r="I44" s="48" t="s">
        <v>5</v>
      </c>
      <c r="J44" s="34" t="str">
        <f t="shared" si="5"/>
        <v>↓</v>
      </c>
      <c r="L44" s="173" t="s">
        <v>131</v>
      </c>
      <c r="M44" s="105">
        <v>337</v>
      </c>
      <c r="N44" s="107">
        <v>342</v>
      </c>
      <c r="O44" s="58"/>
      <c r="P44" s="108">
        <v>241</v>
      </c>
      <c r="Q44" s="56"/>
      <c r="S44" s="195"/>
      <c r="T44" s="175">
        <f>T43+U43</f>
        <v>40448</v>
      </c>
      <c r="U44" s="176"/>
      <c r="V44" s="101"/>
      <c r="W44" s="175">
        <f>W43+X43</f>
        <v>1002</v>
      </c>
      <c r="X44" s="176"/>
      <c r="Y44" s="101"/>
      <c r="Z44" s="175">
        <f>SUM(Z43:AA43)</f>
        <v>41450</v>
      </c>
      <c r="AA44" s="176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0</v>
      </c>
      <c r="F45" s="93">
        <f t="shared" si="6"/>
        <v>0</v>
      </c>
      <c r="G45" s="47" t="s">
        <v>4</v>
      </c>
      <c r="H45" s="68">
        <f>F45-'５月'!F45</f>
        <v>0</v>
      </c>
      <c r="I45" s="48" t="s">
        <v>5</v>
      </c>
      <c r="J45" s="34">
        <f t="shared" si="5"/>
      </c>
      <c r="L45" s="174"/>
      <c r="M45" s="171">
        <f>M44+N44</f>
        <v>679</v>
      </c>
      <c r="N45" s="172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6</v>
      </c>
      <c r="D46" s="104">
        <v>5</v>
      </c>
      <c r="E46" s="104">
        <v>0</v>
      </c>
      <c r="F46" s="95">
        <f t="shared" si="6"/>
        <v>5</v>
      </c>
      <c r="G46" s="57" t="s">
        <v>4</v>
      </c>
      <c r="H46" s="71">
        <f>F46-'５月'!F46</f>
        <v>0</v>
      </c>
      <c r="I46" s="51" t="s">
        <v>5</v>
      </c>
      <c r="J46" s="34">
        <f t="shared" si="5"/>
      </c>
      <c r="L46" s="173" t="s">
        <v>132</v>
      </c>
      <c r="M46" s="105">
        <v>191</v>
      </c>
      <c r="N46" s="107">
        <v>189</v>
      </c>
      <c r="O46" s="58"/>
      <c r="P46" s="110">
        <v>118</v>
      </c>
      <c r="Q46" s="56"/>
      <c r="T46" s="196" t="s">
        <v>253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96">
        <v>19</v>
      </c>
      <c r="D47" s="96">
        <v>18</v>
      </c>
      <c r="E47" s="96">
        <v>12</v>
      </c>
      <c r="F47" s="97">
        <f t="shared" si="6"/>
        <v>30</v>
      </c>
      <c r="G47" s="61" t="s">
        <v>4</v>
      </c>
      <c r="H47" s="72">
        <f>F47-'５月'!F47</f>
        <v>28</v>
      </c>
      <c r="I47" s="60" t="s">
        <v>5</v>
      </c>
      <c r="J47" s="34" t="str">
        <f t="shared" si="5"/>
        <v>↑</v>
      </c>
      <c r="L47" s="174"/>
      <c r="M47" s="171">
        <f>M46+N46</f>
        <v>380</v>
      </c>
      <c r="N47" s="172"/>
      <c r="O47" s="31" t="s">
        <v>4</v>
      </c>
      <c r="P47" s="109"/>
      <c r="Q47" s="50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3" t="s">
        <v>133</v>
      </c>
      <c r="M48" s="105">
        <v>110</v>
      </c>
      <c r="N48" s="107">
        <v>98</v>
      </c>
      <c r="O48" s="58"/>
      <c r="P48" s="110">
        <v>62</v>
      </c>
      <c r="Q48" s="56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4"/>
      <c r="M49" s="171">
        <f>M48+N48</f>
        <v>208</v>
      </c>
      <c r="N49" s="172"/>
      <c r="O49" s="31" t="s">
        <v>4</v>
      </c>
      <c r="P49" s="109"/>
      <c r="Q49" s="50" t="s">
        <v>5</v>
      </c>
      <c r="T49" s="196"/>
      <c r="U49" s="196"/>
      <c r="V49" s="196"/>
      <c r="W49" s="196"/>
      <c r="X49" s="196"/>
      <c r="Y49" s="196"/>
      <c r="Z49" s="196"/>
      <c r="AA49" s="196"/>
    </row>
    <row r="50" spans="12:17" ht="15" customHeight="1">
      <c r="L50" s="173" t="s">
        <v>135</v>
      </c>
      <c r="M50" s="105">
        <v>409</v>
      </c>
      <c r="N50" s="107">
        <v>390</v>
      </c>
      <c r="O50" s="58"/>
      <c r="P50" s="110">
        <v>221</v>
      </c>
      <c r="Q50" s="56"/>
    </row>
    <row r="51" spans="12:17" ht="15" customHeight="1">
      <c r="L51" s="174"/>
      <c r="M51" s="171">
        <f>M50+N50</f>
        <v>799</v>
      </c>
      <c r="N51" s="172"/>
      <c r="O51" s="31" t="s">
        <v>4</v>
      </c>
      <c r="P51" s="109"/>
      <c r="Q51" s="50" t="s">
        <v>5</v>
      </c>
    </row>
    <row r="52" spans="12:17" ht="15" customHeight="1">
      <c r="L52" s="173" t="s">
        <v>134</v>
      </c>
      <c r="M52" s="98">
        <v>21007</v>
      </c>
      <c r="N52" s="99">
        <v>20443</v>
      </c>
      <c r="O52" s="58"/>
      <c r="P52" s="147">
        <v>15507</v>
      </c>
      <c r="Q52" s="56"/>
    </row>
    <row r="53" spans="12:17" ht="15" customHeight="1" thickBot="1">
      <c r="L53" s="177"/>
      <c r="M53" s="175">
        <f>M52+N52</f>
        <v>41450</v>
      </c>
      <c r="N53" s="176"/>
      <c r="O53" s="62" t="s">
        <v>4</v>
      </c>
      <c r="P53" s="101"/>
      <c r="Q53" s="42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D3:F3"/>
    <mergeCell ref="D4:F4"/>
    <mergeCell ref="D5:F5"/>
    <mergeCell ref="D6:F6"/>
    <mergeCell ref="L4:L5"/>
    <mergeCell ref="D16:F16"/>
    <mergeCell ref="L14:L15"/>
    <mergeCell ref="T46:AA49"/>
    <mergeCell ref="D17:F17"/>
    <mergeCell ref="D18:F18"/>
    <mergeCell ref="D9:F9"/>
    <mergeCell ref="D10:F10"/>
    <mergeCell ref="D11:F11"/>
    <mergeCell ref="D12:F12"/>
    <mergeCell ref="M49:N49"/>
    <mergeCell ref="M47:N47"/>
    <mergeCell ref="L44:L4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28">
      <selection activeCell="C23" sqref="C23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"平成"&amp;WIDECHAR('目次'!B3)&amp;"年７月１日の人口"</f>
        <v>平成３０年７月１日の人口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2">
        <f>D9+D15</f>
        <v>41553</v>
      </c>
      <c r="E3" s="197"/>
      <c r="F3" s="198"/>
      <c r="G3" s="45" t="s">
        <v>4</v>
      </c>
      <c r="H3" s="66">
        <f>D3-'６月'!D3</f>
        <v>103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65">
        <f>D10+D16</f>
        <v>21062</v>
      </c>
      <c r="E4" s="199"/>
      <c r="F4" s="200"/>
      <c r="G4" s="47" t="s">
        <v>4</v>
      </c>
      <c r="H4" s="67">
        <f>D4-'６月'!D4</f>
        <v>55</v>
      </c>
      <c r="I4" s="48" t="s">
        <v>5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165">
        <f>D11+D17</f>
        <v>20491</v>
      </c>
      <c r="E5" s="199"/>
      <c r="F5" s="200"/>
      <c r="G5" s="49" t="s">
        <v>4</v>
      </c>
      <c r="H5" s="69">
        <f>D5-'６月'!D5</f>
        <v>48</v>
      </c>
      <c r="I5" s="50" t="s">
        <v>5</v>
      </c>
      <c r="J5" s="34" t="str">
        <f>IF(H5=0,"",IF(H5&gt;0,"↑","↓"))</f>
        <v>↑</v>
      </c>
      <c r="L5" s="179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15546</v>
      </c>
      <c r="E6" s="201"/>
      <c r="F6" s="202"/>
      <c r="G6" s="53" t="s">
        <v>4</v>
      </c>
      <c r="H6" s="70">
        <f>D6-'６月'!D6</f>
        <v>39</v>
      </c>
      <c r="I6" s="54" t="s">
        <v>5</v>
      </c>
      <c r="J6" s="34" t="str">
        <f>IF(H6=0,"",IF(H6&gt;0,"↑","↓"))</f>
        <v>↑</v>
      </c>
      <c r="L6" s="173" t="s">
        <v>112</v>
      </c>
      <c r="M6" s="105">
        <v>127</v>
      </c>
      <c r="N6" s="106">
        <v>132</v>
      </c>
      <c r="O6" s="30"/>
      <c r="P6" s="108">
        <v>78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174"/>
      <c r="M7" s="171">
        <f>M6+N6</f>
        <v>259</v>
      </c>
      <c r="N7" s="172"/>
      <c r="O7" s="31" t="s">
        <v>4</v>
      </c>
      <c r="P7" s="109"/>
      <c r="Q7" s="50" t="s">
        <v>5</v>
      </c>
      <c r="S7" s="183" t="s">
        <v>112</v>
      </c>
      <c r="T7" s="105">
        <v>127</v>
      </c>
      <c r="U7" s="106">
        <v>131</v>
      </c>
      <c r="V7" s="108">
        <v>78</v>
      </c>
      <c r="W7" s="105">
        <v>0</v>
      </c>
      <c r="X7" s="106">
        <v>1</v>
      </c>
      <c r="Y7" s="110">
        <v>1</v>
      </c>
      <c r="Z7" s="105">
        <f>T7+W7</f>
        <v>127</v>
      </c>
      <c r="AA7" s="106">
        <f>U7+X7</f>
        <v>132</v>
      </c>
      <c r="AB7" s="140">
        <v>78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173" t="s">
        <v>113</v>
      </c>
      <c r="M8" s="105">
        <v>179</v>
      </c>
      <c r="N8" s="107">
        <v>173</v>
      </c>
      <c r="O8" s="58"/>
      <c r="P8" s="110">
        <v>115</v>
      </c>
      <c r="Q8" s="56"/>
      <c r="S8" s="184"/>
      <c r="T8" s="171">
        <f>T7+U7</f>
        <v>258</v>
      </c>
      <c r="U8" s="172"/>
      <c r="V8" s="109"/>
      <c r="W8" s="171">
        <f>W7+X7</f>
        <v>1</v>
      </c>
      <c r="X8" s="172"/>
      <c r="Y8" s="109"/>
      <c r="Z8" s="171">
        <f>SUM(Z7:AA7)</f>
        <v>259</v>
      </c>
      <c r="AA8" s="172"/>
      <c r="AB8" s="141"/>
      <c r="AD8" s="102"/>
    </row>
    <row r="9" spans="2:28" ht="15" customHeight="1">
      <c r="B9" s="81" t="s">
        <v>0</v>
      </c>
      <c r="C9" s="111"/>
      <c r="D9" s="162">
        <f>D10+D11</f>
        <v>40519</v>
      </c>
      <c r="E9" s="163"/>
      <c r="F9" s="164"/>
      <c r="G9" s="45" t="s">
        <v>4</v>
      </c>
      <c r="H9" s="66">
        <f>D9-'６月'!D9</f>
        <v>71</v>
      </c>
      <c r="I9" s="46" t="s">
        <v>5</v>
      </c>
      <c r="J9" s="34" t="str">
        <f>IF(H9=0,"",IF(H9&gt;0,"↑","↓"))</f>
        <v>↑</v>
      </c>
      <c r="L9" s="174"/>
      <c r="M9" s="171">
        <f>M8+N8</f>
        <v>352</v>
      </c>
      <c r="N9" s="172"/>
      <c r="O9" s="31" t="s">
        <v>4</v>
      </c>
      <c r="P9" s="109"/>
      <c r="Q9" s="50" t="s">
        <v>5</v>
      </c>
      <c r="S9" s="183" t="s">
        <v>113</v>
      </c>
      <c r="T9" s="105">
        <v>179</v>
      </c>
      <c r="U9" s="107">
        <v>173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179</v>
      </c>
      <c r="AA9" s="107">
        <f>U9+X9</f>
        <v>173</v>
      </c>
      <c r="AB9" s="142">
        <v>115</v>
      </c>
    </row>
    <row r="10" spans="2:28" ht="15" customHeight="1">
      <c r="B10" s="112" t="s">
        <v>1</v>
      </c>
      <c r="C10" s="113"/>
      <c r="D10" s="165">
        <v>20541</v>
      </c>
      <c r="E10" s="166"/>
      <c r="F10" s="167"/>
      <c r="G10" s="47" t="s">
        <v>4</v>
      </c>
      <c r="H10" s="67">
        <f>D10-'６月'!D10</f>
        <v>31</v>
      </c>
      <c r="I10" s="48" t="s">
        <v>5</v>
      </c>
      <c r="J10" s="34" t="str">
        <f>IF(H10=0,"",IF(H10&gt;0,"↑","↓"))</f>
        <v>↑</v>
      </c>
      <c r="L10" s="173" t="s">
        <v>114</v>
      </c>
      <c r="M10" s="105">
        <v>1546</v>
      </c>
      <c r="N10" s="107">
        <v>1541</v>
      </c>
      <c r="O10" s="58"/>
      <c r="P10" s="110">
        <v>1117</v>
      </c>
      <c r="Q10" s="56"/>
      <c r="S10" s="184"/>
      <c r="T10" s="171">
        <f>T9+U9</f>
        <v>352</v>
      </c>
      <c r="U10" s="172"/>
      <c r="V10" s="109"/>
      <c r="W10" s="171">
        <f>W9+X9</f>
        <v>0</v>
      </c>
      <c r="X10" s="172"/>
      <c r="Y10" s="109"/>
      <c r="Z10" s="171">
        <f>SUM(Z9:AA9)</f>
        <v>352</v>
      </c>
      <c r="AA10" s="172"/>
      <c r="AB10" s="141"/>
    </row>
    <row r="11" spans="2:28" ht="15" customHeight="1">
      <c r="B11" s="112" t="s">
        <v>2</v>
      </c>
      <c r="C11" s="113"/>
      <c r="D11" s="165">
        <v>19978</v>
      </c>
      <c r="E11" s="166"/>
      <c r="F11" s="167"/>
      <c r="G11" s="47" t="s">
        <v>4</v>
      </c>
      <c r="H11" s="69">
        <f>D11-'６月'!D11</f>
        <v>40</v>
      </c>
      <c r="I11" s="48" t="s">
        <v>5</v>
      </c>
      <c r="J11" s="34" t="str">
        <f>IF(H11=0,"",IF(H11&gt;0,"↑","↓"))</f>
        <v>↑</v>
      </c>
      <c r="L11" s="174"/>
      <c r="M11" s="171">
        <f>M10+N10</f>
        <v>3087</v>
      </c>
      <c r="N11" s="172"/>
      <c r="O11" s="31" t="s">
        <v>4</v>
      </c>
      <c r="P11" s="109"/>
      <c r="Q11" s="50" t="s">
        <v>5</v>
      </c>
      <c r="S11" s="183" t="s">
        <v>114</v>
      </c>
      <c r="T11" s="105">
        <v>1533</v>
      </c>
      <c r="U11" s="107">
        <v>1528</v>
      </c>
      <c r="V11" s="110">
        <v>1103</v>
      </c>
      <c r="W11" s="105">
        <v>13</v>
      </c>
      <c r="X11" s="107">
        <v>13</v>
      </c>
      <c r="Y11" s="110">
        <v>20</v>
      </c>
      <c r="Z11" s="105">
        <f>T11+W11</f>
        <v>1546</v>
      </c>
      <c r="AA11" s="107">
        <f>U11+X11</f>
        <v>1541</v>
      </c>
      <c r="AB11" s="142">
        <v>1117</v>
      </c>
    </row>
    <row r="12" spans="2:28" ht="15" customHeight="1" thickBot="1">
      <c r="B12" s="114" t="s">
        <v>3</v>
      </c>
      <c r="C12" s="115"/>
      <c r="D12" s="168">
        <v>14943</v>
      </c>
      <c r="E12" s="169"/>
      <c r="F12" s="170"/>
      <c r="G12" s="53" t="s">
        <v>4</v>
      </c>
      <c r="H12" s="70">
        <f>D12-'６月'!D12</f>
        <v>27</v>
      </c>
      <c r="I12" s="54" t="s">
        <v>5</v>
      </c>
      <c r="J12" s="34" t="str">
        <f>IF(H12=0,"",IF(H12&gt;0,"↑","↓"))</f>
        <v>↑</v>
      </c>
      <c r="L12" s="173" t="s">
        <v>115</v>
      </c>
      <c r="M12" s="105">
        <v>2428</v>
      </c>
      <c r="N12" s="107">
        <v>2304</v>
      </c>
      <c r="O12" s="58"/>
      <c r="P12" s="110">
        <v>1693</v>
      </c>
      <c r="Q12" s="56"/>
      <c r="S12" s="184"/>
      <c r="T12" s="171">
        <f>T11+U11</f>
        <v>3061</v>
      </c>
      <c r="U12" s="172"/>
      <c r="V12" s="109"/>
      <c r="W12" s="171">
        <f>W11+X11</f>
        <v>26</v>
      </c>
      <c r="X12" s="172"/>
      <c r="Y12" s="109"/>
      <c r="Z12" s="171">
        <f>SUM(Z11:AA11)</f>
        <v>3087</v>
      </c>
      <c r="AA12" s="172"/>
      <c r="AB12" s="141"/>
    </row>
    <row r="13" spans="6:28" ht="15" customHeight="1">
      <c r="F13" s="91"/>
      <c r="H13" s="64"/>
      <c r="L13" s="174"/>
      <c r="M13" s="171">
        <f>M12+N12</f>
        <v>4732</v>
      </c>
      <c r="N13" s="172"/>
      <c r="O13" s="31" t="s">
        <v>4</v>
      </c>
      <c r="P13" s="109"/>
      <c r="Q13" s="50" t="s">
        <v>5</v>
      </c>
      <c r="S13" s="183" t="s">
        <v>115</v>
      </c>
      <c r="T13" s="105">
        <v>2419</v>
      </c>
      <c r="U13" s="107">
        <v>2298</v>
      </c>
      <c r="V13" s="110">
        <v>1686</v>
      </c>
      <c r="W13" s="105">
        <v>30</v>
      </c>
      <c r="X13" s="107">
        <v>31</v>
      </c>
      <c r="Y13" s="110">
        <v>44</v>
      </c>
      <c r="Z13" s="105">
        <f>T13+W13</f>
        <v>2449</v>
      </c>
      <c r="AA13" s="107">
        <f>U13+X13</f>
        <v>2329</v>
      </c>
      <c r="AB13" s="142">
        <v>1716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73" t="s">
        <v>116</v>
      </c>
      <c r="M14" s="105">
        <v>729</v>
      </c>
      <c r="N14" s="107">
        <v>726</v>
      </c>
      <c r="O14" s="58"/>
      <c r="P14" s="110">
        <v>569</v>
      </c>
      <c r="Q14" s="56"/>
      <c r="S14" s="184"/>
      <c r="T14" s="171">
        <f>T13+U13</f>
        <v>4717</v>
      </c>
      <c r="U14" s="172"/>
      <c r="V14" s="109"/>
      <c r="W14" s="171">
        <f>W13+X13</f>
        <v>61</v>
      </c>
      <c r="X14" s="172"/>
      <c r="Y14" s="109"/>
      <c r="Z14" s="171">
        <f>SUM(Z13:AA13)</f>
        <v>4778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1034</v>
      </c>
      <c r="E15" s="163"/>
      <c r="F15" s="164"/>
      <c r="G15" s="45" t="s">
        <v>4</v>
      </c>
      <c r="H15" s="66">
        <f>D15-'６月'!D15</f>
        <v>32</v>
      </c>
      <c r="I15" s="46" t="s">
        <v>5</v>
      </c>
      <c r="J15" s="34" t="str">
        <f>IF(H15=0,"",IF(H15&gt;0,"↑","↓"))</f>
        <v>↑</v>
      </c>
      <c r="L15" s="174"/>
      <c r="M15" s="171">
        <f>M14+N14</f>
        <v>1455</v>
      </c>
      <c r="N15" s="172"/>
      <c r="O15" s="31" t="s">
        <v>4</v>
      </c>
      <c r="P15" s="109"/>
      <c r="Q15" s="50" t="s">
        <v>5</v>
      </c>
      <c r="S15" s="183" t="s">
        <v>116</v>
      </c>
      <c r="T15" s="105">
        <v>456</v>
      </c>
      <c r="U15" s="107">
        <v>459</v>
      </c>
      <c r="V15" s="110">
        <v>346</v>
      </c>
      <c r="W15" s="105">
        <v>3</v>
      </c>
      <c r="X15" s="107">
        <v>4</v>
      </c>
      <c r="Y15" s="110">
        <v>3</v>
      </c>
      <c r="Z15" s="105">
        <f>T15+W15</f>
        <v>459</v>
      </c>
      <c r="AA15" s="107">
        <f>U15+X15</f>
        <v>463</v>
      </c>
      <c r="AB15" s="142">
        <v>347</v>
      </c>
    </row>
    <row r="16" spans="2:28" ht="15" customHeight="1">
      <c r="B16" s="112" t="s">
        <v>1</v>
      </c>
      <c r="C16" s="113"/>
      <c r="D16" s="165">
        <v>521</v>
      </c>
      <c r="E16" s="166"/>
      <c r="F16" s="167"/>
      <c r="G16" s="47" t="s">
        <v>4</v>
      </c>
      <c r="H16" s="67">
        <f>D16-'６月'!D16</f>
        <v>24</v>
      </c>
      <c r="I16" s="48" t="s">
        <v>5</v>
      </c>
      <c r="J16" s="34" t="str">
        <f>IF(H16=0,"",IF(H16&gt;0,"↑","↓"))</f>
        <v>↑</v>
      </c>
      <c r="L16" s="173" t="s">
        <v>117</v>
      </c>
      <c r="M16" s="105">
        <v>2702</v>
      </c>
      <c r="N16" s="107">
        <v>2586</v>
      </c>
      <c r="O16" s="58"/>
      <c r="P16" s="110">
        <v>2022</v>
      </c>
      <c r="Q16" s="56"/>
      <c r="S16" s="184"/>
      <c r="T16" s="171">
        <f>T15+U15</f>
        <v>915</v>
      </c>
      <c r="U16" s="172"/>
      <c r="V16" s="109"/>
      <c r="W16" s="171">
        <f>W15+X15</f>
        <v>7</v>
      </c>
      <c r="X16" s="172"/>
      <c r="Y16" s="109"/>
      <c r="Z16" s="171">
        <f>SUM(Z15:AA15)</f>
        <v>922</v>
      </c>
      <c r="AA16" s="172"/>
      <c r="AB16" s="141"/>
    </row>
    <row r="17" spans="2:28" ht="15" customHeight="1">
      <c r="B17" s="112" t="s">
        <v>2</v>
      </c>
      <c r="C17" s="113"/>
      <c r="D17" s="165">
        <v>513</v>
      </c>
      <c r="E17" s="166"/>
      <c r="F17" s="167"/>
      <c r="G17" s="47" t="s">
        <v>4</v>
      </c>
      <c r="H17" s="69">
        <f>D17-'６月'!D17</f>
        <v>8</v>
      </c>
      <c r="I17" s="48" t="s">
        <v>5</v>
      </c>
      <c r="J17" s="34" t="str">
        <f>IF(H17=0,"",IF(H17&gt;0,"↑","↓"))</f>
        <v>↑</v>
      </c>
      <c r="L17" s="174"/>
      <c r="M17" s="171">
        <f>M16+N16</f>
        <v>5288</v>
      </c>
      <c r="N17" s="172"/>
      <c r="O17" s="31" t="s">
        <v>4</v>
      </c>
      <c r="P17" s="109"/>
      <c r="Q17" s="50" t="s">
        <v>5</v>
      </c>
      <c r="S17" s="183" t="s">
        <v>259</v>
      </c>
      <c r="T17" s="105">
        <v>1668</v>
      </c>
      <c r="U17" s="107">
        <v>1490</v>
      </c>
      <c r="V17" s="110">
        <v>1246</v>
      </c>
      <c r="W17" s="105">
        <v>7</v>
      </c>
      <c r="X17" s="107">
        <v>20</v>
      </c>
      <c r="Y17" s="110">
        <v>23</v>
      </c>
      <c r="Z17" s="105">
        <f>T17+W17</f>
        <v>1675</v>
      </c>
      <c r="AA17" s="107">
        <f>U17+X17</f>
        <v>1510</v>
      </c>
      <c r="AB17" s="142">
        <v>1250</v>
      </c>
    </row>
    <row r="18" spans="2:28" ht="15" customHeight="1" thickBot="1">
      <c r="B18" s="114" t="s">
        <v>3</v>
      </c>
      <c r="C18" s="115"/>
      <c r="D18" s="168">
        <v>603</v>
      </c>
      <c r="E18" s="169"/>
      <c r="F18" s="170"/>
      <c r="G18" s="53" t="s">
        <v>4</v>
      </c>
      <c r="H18" s="70">
        <f>D18-'６月'!D18</f>
        <v>12</v>
      </c>
      <c r="I18" s="54" t="s">
        <v>5</v>
      </c>
      <c r="J18" s="34" t="str">
        <f>IF(H18=0,"",IF(H18&gt;0,"↑","↓"))</f>
        <v>↑</v>
      </c>
      <c r="L18" s="173" t="s">
        <v>118</v>
      </c>
      <c r="M18" s="105">
        <v>2928</v>
      </c>
      <c r="N18" s="107">
        <v>2783</v>
      </c>
      <c r="O18" s="58"/>
      <c r="P18" s="110">
        <v>2249</v>
      </c>
      <c r="Q18" s="56"/>
      <c r="S18" s="184"/>
      <c r="T18" s="171">
        <f>T17+U17</f>
        <v>3158</v>
      </c>
      <c r="U18" s="172"/>
      <c r="V18" s="109"/>
      <c r="W18" s="171">
        <f>W17+X17</f>
        <v>27</v>
      </c>
      <c r="X18" s="172"/>
      <c r="Y18" s="109"/>
      <c r="Z18" s="171">
        <f>SUM(Z17:AA17)</f>
        <v>3185</v>
      </c>
      <c r="AA18" s="172"/>
      <c r="AB18" s="141"/>
    </row>
    <row r="19" spans="12:28" ht="15" customHeight="1">
      <c r="L19" s="174"/>
      <c r="M19" s="171">
        <f>M18+N18</f>
        <v>5711</v>
      </c>
      <c r="N19" s="172"/>
      <c r="O19" s="31" t="s">
        <v>4</v>
      </c>
      <c r="P19" s="109"/>
      <c r="Q19" s="50" t="s">
        <v>5</v>
      </c>
      <c r="S19" s="183" t="s">
        <v>260</v>
      </c>
      <c r="T19" s="105">
        <v>4765</v>
      </c>
      <c r="U19" s="107">
        <v>4646</v>
      </c>
      <c r="V19" s="110">
        <v>3533</v>
      </c>
      <c r="W19" s="105">
        <v>142</v>
      </c>
      <c r="X19" s="107">
        <v>103</v>
      </c>
      <c r="Y19" s="110">
        <v>169</v>
      </c>
      <c r="Z19" s="105">
        <f>T19+W19</f>
        <v>4907</v>
      </c>
      <c r="AA19" s="107">
        <f>U19+X19</f>
        <v>4749</v>
      </c>
      <c r="AB19" s="142">
        <v>3669</v>
      </c>
    </row>
    <row r="20" spans="2:28" ht="15" customHeight="1">
      <c r="B20" s="85" t="s">
        <v>7</v>
      </c>
      <c r="C20" s="44"/>
      <c r="H20" s="63"/>
      <c r="L20" s="173" t="s">
        <v>119</v>
      </c>
      <c r="M20" s="105">
        <v>78</v>
      </c>
      <c r="N20" s="107">
        <v>86</v>
      </c>
      <c r="O20" s="58"/>
      <c r="P20" s="110">
        <v>51</v>
      </c>
      <c r="Q20" s="56"/>
      <c r="S20" s="184"/>
      <c r="T20" s="171">
        <f>T19+U19</f>
        <v>9411</v>
      </c>
      <c r="U20" s="172"/>
      <c r="V20" s="109"/>
      <c r="W20" s="171">
        <f>W19+X19</f>
        <v>245</v>
      </c>
      <c r="X20" s="172"/>
      <c r="Y20" s="109"/>
      <c r="Z20" s="171">
        <f>SUM(Z19:AA19)</f>
        <v>9656</v>
      </c>
      <c r="AA20" s="172"/>
      <c r="AB20" s="141"/>
    </row>
    <row r="21" spans="3:28" ht="15" customHeight="1" thickBot="1">
      <c r="C21" s="44"/>
      <c r="H21" s="63"/>
      <c r="L21" s="174"/>
      <c r="M21" s="171">
        <f>M20+N20</f>
        <v>164</v>
      </c>
      <c r="N21" s="172"/>
      <c r="O21" s="31" t="s">
        <v>4</v>
      </c>
      <c r="P21" s="109"/>
      <c r="Q21" s="50" t="s">
        <v>5</v>
      </c>
      <c r="S21" s="183" t="s">
        <v>120</v>
      </c>
      <c r="T21" s="105">
        <v>1448</v>
      </c>
      <c r="U21" s="107">
        <v>1370</v>
      </c>
      <c r="V21" s="110">
        <v>1041</v>
      </c>
      <c r="W21" s="105">
        <v>51</v>
      </c>
      <c r="X21" s="107">
        <v>68</v>
      </c>
      <c r="Y21" s="110">
        <v>79</v>
      </c>
      <c r="Z21" s="105">
        <f>T21+W21</f>
        <v>1499</v>
      </c>
      <c r="AA21" s="107">
        <f>U21+X21</f>
        <v>1438</v>
      </c>
      <c r="AB21" s="142">
        <v>1106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73" t="s">
        <v>120</v>
      </c>
      <c r="M22" s="105">
        <v>1492</v>
      </c>
      <c r="N22" s="107">
        <v>1435</v>
      </c>
      <c r="O22" s="58"/>
      <c r="P22" s="110">
        <v>1103</v>
      </c>
      <c r="Q22" s="56"/>
      <c r="S22" s="184"/>
      <c r="T22" s="171">
        <f>T21+U21</f>
        <v>2818</v>
      </c>
      <c r="U22" s="172"/>
      <c r="V22" s="109"/>
      <c r="W22" s="171">
        <f>W21+X21</f>
        <v>119</v>
      </c>
      <c r="X22" s="172"/>
      <c r="Y22" s="109"/>
      <c r="Z22" s="171">
        <f>SUM(Z21:AA21)</f>
        <v>2937</v>
      </c>
      <c r="AA22" s="172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19</v>
      </c>
      <c r="E23" s="92">
        <f t="shared" si="0"/>
        <v>17</v>
      </c>
      <c r="F23" s="93">
        <f>SUM(D23:E23)</f>
        <v>36</v>
      </c>
      <c r="G23" s="47" t="s">
        <v>105</v>
      </c>
      <c r="H23" s="68">
        <f>F23-'６月'!F23</f>
        <v>0</v>
      </c>
      <c r="I23" s="48" t="s">
        <v>106</v>
      </c>
      <c r="J23" s="34">
        <f aca="true" t="shared" si="1" ref="J23:J29">IF(H23=0,"",IF(H23&gt;0,"↑","↓"))</f>
      </c>
      <c r="L23" s="174"/>
      <c r="M23" s="171">
        <f>M22+N22</f>
        <v>2927</v>
      </c>
      <c r="N23" s="172"/>
      <c r="O23" s="31" t="s">
        <v>4</v>
      </c>
      <c r="P23" s="109"/>
      <c r="Q23" s="50" t="s">
        <v>5</v>
      </c>
      <c r="S23" s="183" t="s">
        <v>121</v>
      </c>
      <c r="T23" s="105">
        <v>453</v>
      </c>
      <c r="U23" s="107">
        <v>444</v>
      </c>
      <c r="V23" s="110">
        <v>283</v>
      </c>
      <c r="W23" s="105">
        <v>1</v>
      </c>
      <c r="X23" s="107">
        <v>1</v>
      </c>
      <c r="Y23" s="110">
        <v>2</v>
      </c>
      <c r="Z23" s="105">
        <f>T23+W23</f>
        <v>454</v>
      </c>
      <c r="AA23" s="107">
        <f>U23+X23</f>
        <v>445</v>
      </c>
      <c r="AB23" s="142">
        <v>283</v>
      </c>
    </row>
    <row r="24" spans="2:28" ht="15" customHeight="1">
      <c r="B24" s="13" t="s">
        <v>10</v>
      </c>
      <c r="C24" s="92">
        <f t="shared" si="0"/>
        <v>9</v>
      </c>
      <c r="D24" s="92">
        <f t="shared" si="0"/>
        <v>19</v>
      </c>
      <c r="E24" s="92">
        <f t="shared" si="0"/>
        <v>11</v>
      </c>
      <c r="F24" s="93">
        <f aca="true" t="shared" si="2" ref="F24:F29">SUM(D24:E24)</f>
        <v>30</v>
      </c>
      <c r="G24" s="47" t="s">
        <v>105</v>
      </c>
      <c r="H24" s="68">
        <f>F24-'６月'!F24</f>
        <v>0</v>
      </c>
      <c r="I24" s="48" t="s">
        <v>106</v>
      </c>
      <c r="J24" s="34">
        <f t="shared" si="1"/>
      </c>
      <c r="L24" s="173" t="s">
        <v>121</v>
      </c>
      <c r="M24" s="105">
        <v>451</v>
      </c>
      <c r="N24" s="107">
        <v>443</v>
      </c>
      <c r="O24" s="58"/>
      <c r="P24" s="110">
        <v>281</v>
      </c>
      <c r="Q24" s="56"/>
      <c r="S24" s="184"/>
      <c r="T24" s="171">
        <f>T23+U23</f>
        <v>897</v>
      </c>
      <c r="U24" s="172"/>
      <c r="V24" s="109"/>
      <c r="W24" s="171">
        <f>W23+X23</f>
        <v>2</v>
      </c>
      <c r="X24" s="172"/>
      <c r="Y24" s="109"/>
      <c r="Z24" s="171">
        <f>SUM(Z23:AA23)</f>
        <v>899</v>
      </c>
      <c r="AA24" s="172"/>
      <c r="AB24" s="141"/>
    </row>
    <row r="25" spans="2:28" ht="15" customHeight="1">
      <c r="B25" s="13" t="s">
        <v>11</v>
      </c>
      <c r="C25" s="92">
        <f t="shared" si="0"/>
        <v>103</v>
      </c>
      <c r="D25" s="92">
        <f t="shared" si="0"/>
        <v>111</v>
      </c>
      <c r="E25" s="92">
        <f t="shared" si="0"/>
        <v>87</v>
      </c>
      <c r="F25" s="93">
        <f t="shared" si="2"/>
        <v>198</v>
      </c>
      <c r="G25" s="47" t="s">
        <v>105</v>
      </c>
      <c r="H25" s="68">
        <f>F25-'６月'!F25</f>
        <v>-11</v>
      </c>
      <c r="I25" s="48" t="s">
        <v>106</v>
      </c>
      <c r="J25" s="34" t="str">
        <f t="shared" si="1"/>
        <v>↓</v>
      </c>
      <c r="L25" s="174"/>
      <c r="M25" s="171">
        <f>M24+N24</f>
        <v>894</v>
      </c>
      <c r="N25" s="172"/>
      <c r="O25" s="31" t="s">
        <v>4</v>
      </c>
      <c r="P25" s="109"/>
      <c r="Q25" s="50" t="s">
        <v>5</v>
      </c>
      <c r="S25" s="183" t="s">
        <v>122</v>
      </c>
      <c r="T25" s="105">
        <v>1938</v>
      </c>
      <c r="U25" s="107">
        <v>1827</v>
      </c>
      <c r="V25" s="110">
        <v>1641</v>
      </c>
      <c r="W25" s="105">
        <v>129</v>
      </c>
      <c r="X25" s="107">
        <v>78</v>
      </c>
      <c r="Y25" s="110">
        <v>166</v>
      </c>
      <c r="Z25" s="105">
        <f>T25+W25</f>
        <v>2067</v>
      </c>
      <c r="AA25" s="107">
        <f>U25+X25</f>
        <v>1905</v>
      </c>
      <c r="AB25" s="142">
        <v>1789</v>
      </c>
    </row>
    <row r="26" spans="2:28" ht="15" customHeight="1">
      <c r="B26" s="13" t="s">
        <v>12</v>
      </c>
      <c r="C26" s="92">
        <f t="shared" si="0"/>
        <v>52</v>
      </c>
      <c r="D26" s="92">
        <f t="shared" si="0"/>
        <v>55</v>
      </c>
      <c r="E26" s="92">
        <f t="shared" si="0"/>
        <v>43</v>
      </c>
      <c r="F26" s="93">
        <f t="shared" si="2"/>
        <v>98</v>
      </c>
      <c r="G26" s="47" t="s">
        <v>105</v>
      </c>
      <c r="H26" s="68">
        <f>F26-'６月'!F26</f>
        <v>-29</v>
      </c>
      <c r="I26" s="48" t="s">
        <v>106</v>
      </c>
      <c r="J26" s="34" t="str">
        <f t="shared" si="1"/>
        <v>↓</v>
      </c>
      <c r="L26" s="173" t="s">
        <v>122</v>
      </c>
      <c r="M26" s="105">
        <v>1971</v>
      </c>
      <c r="N26" s="107">
        <v>1780</v>
      </c>
      <c r="O26" s="58"/>
      <c r="P26" s="110">
        <v>1697</v>
      </c>
      <c r="Q26" s="56"/>
      <c r="S26" s="184"/>
      <c r="T26" s="171">
        <f>T25+U25</f>
        <v>3765</v>
      </c>
      <c r="U26" s="172"/>
      <c r="V26" s="109"/>
      <c r="W26" s="171">
        <f>W25+X25</f>
        <v>207</v>
      </c>
      <c r="X26" s="172"/>
      <c r="Y26" s="109"/>
      <c r="Z26" s="171">
        <f>SUM(Z25:AA25)</f>
        <v>3972</v>
      </c>
      <c r="AA26" s="172"/>
      <c r="AB26" s="141"/>
    </row>
    <row r="27" spans="2:28" ht="15" customHeight="1">
      <c r="B27" s="13" t="s">
        <v>13</v>
      </c>
      <c r="C27" s="92">
        <f t="shared" si="0"/>
        <v>6</v>
      </c>
      <c r="D27" s="92">
        <f t="shared" si="0"/>
        <v>0</v>
      </c>
      <c r="E27" s="92">
        <f t="shared" si="0"/>
        <v>1</v>
      </c>
      <c r="F27" s="93">
        <f t="shared" si="2"/>
        <v>1</v>
      </c>
      <c r="G27" s="47" t="s">
        <v>105</v>
      </c>
      <c r="H27" s="68">
        <f>F27-'６月'!F27</f>
        <v>-2</v>
      </c>
      <c r="I27" s="48" t="s">
        <v>106</v>
      </c>
      <c r="J27" s="34" t="str">
        <f t="shared" si="1"/>
        <v>↓</v>
      </c>
      <c r="L27" s="174"/>
      <c r="M27" s="171">
        <f>M26+N26</f>
        <v>3751</v>
      </c>
      <c r="N27" s="172"/>
      <c r="O27" s="31" t="s">
        <v>4</v>
      </c>
      <c r="P27" s="109"/>
      <c r="Q27" s="50" t="s">
        <v>5</v>
      </c>
      <c r="S27" s="183" t="s">
        <v>155</v>
      </c>
      <c r="T27" s="105">
        <v>2719</v>
      </c>
      <c r="U27" s="107">
        <v>2756</v>
      </c>
      <c r="V27" s="110">
        <v>2013</v>
      </c>
      <c r="W27" s="105">
        <v>50</v>
      </c>
      <c r="X27" s="107">
        <v>111</v>
      </c>
      <c r="Y27" s="110">
        <v>119</v>
      </c>
      <c r="Z27" s="105">
        <f>T27+W27</f>
        <v>2769</v>
      </c>
      <c r="AA27" s="107">
        <f>U27+X27</f>
        <v>2867</v>
      </c>
      <c r="AB27" s="142">
        <v>2111</v>
      </c>
    </row>
    <row r="28" spans="2:28" ht="15" customHeight="1" thickBot="1">
      <c r="B28" s="14" t="s">
        <v>14</v>
      </c>
      <c r="C28" s="94">
        <f t="shared" si="0"/>
        <v>9</v>
      </c>
      <c r="D28" s="94">
        <f t="shared" si="0"/>
        <v>1</v>
      </c>
      <c r="E28" s="94">
        <f t="shared" si="0"/>
        <v>3</v>
      </c>
      <c r="F28" s="95">
        <f t="shared" si="2"/>
        <v>4</v>
      </c>
      <c r="G28" s="57" t="s">
        <v>105</v>
      </c>
      <c r="H28" s="71">
        <f>F28-'６月'!F28</f>
        <v>-1</v>
      </c>
      <c r="I28" s="51" t="s">
        <v>106</v>
      </c>
      <c r="J28" s="34" t="str">
        <f t="shared" si="1"/>
        <v>↓</v>
      </c>
      <c r="L28" s="173" t="s">
        <v>123</v>
      </c>
      <c r="M28" s="105">
        <v>326</v>
      </c>
      <c r="N28" s="107">
        <v>310</v>
      </c>
      <c r="O28" s="58"/>
      <c r="P28" s="110">
        <v>276</v>
      </c>
      <c r="Q28" s="56"/>
      <c r="S28" s="184"/>
      <c r="T28" s="171">
        <f>T27+U27</f>
        <v>5475</v>
      </c>
      <c r="U28" s="172"/>
      <c r="V28" s="109"/>
      <c r="W28" s="171">
        <f>W27+X27</f>
        <v>161</v>
      </c>
      <c r="X28" s="172"/>
      <c r="Y28" s="109"/>
      <c r="Z28" s="171">
        <f>SUM(Z27:AA27)</f>
        <v>5636</v>
      </c>
      <c r="AA28" s="172"/>
      <c r="AB28" s="141"/>
    </row>
    <row r="29" spans="2:28" ht="15" customHeight="1" thickBot="1">
      <c r="B29" s="15" t="s">
        <v>15</v>
      </c>
      <c r="C29" s="96">
        <f t="shared" si="0"/>
        <v>39</v>
      </c>
      <c r="D29" s="96">
        <f t="shared" si="0"/>
        <v>55</v>
      </c>
      <c r="E29" s="96">
        <f t="shared" si="0"/>
        <v>48</v>
      </c>
      <c r="F29" s="97">
        <f t="shared" si="2"/>
        <v>103</v>
      </c>
      <c r="G29" s="59" t="s">
        <v>105</v>
      </c>
      <c r="H29" s="72">
        <f>F29-'６月'!F29</f>
        <v>17</v>
      </c>
      <c r="I29" s="60" t="s">
        <v>106</v>
      </c>
      <c r="J29" s="34" t="str">
        <f t="shared" si="1"/>
        <v>↑</v>
      </c>
      <c r="L29" s="174"/>
      <c r="M29" s="171">
        <f>M28+N28</f>
        <v>636</v>
      </c>
      <c r="N29" s="172"/>
      <c r="O29" s="31" t="s">
        <v>4</v>
      </c>
      <c r="P29" s="145"/>
      <c r="Q29" s="50" t="s">
        <v>5</v>
      </c>
      <c r="S29" s="183" t="s">
        <v>127</v>
      </c>
      <c r="T29" s="105">
        <v>1026</v>
      </c>
      <c r="U29" s="107">
        <v>1036</v>
      </c>
      <c r="V29" s="110">
        <v>676</v>
      </c>
      <c r="W29" s="105">
        <v>1</v>
      </c>
      <c r="X29" s="107">
        <v>4</v>
      </c>
      <c r="Y29" s="110">
        <v>5</v>
      </c>
      <c r="Z29" s="105">
        <f>T29+W29</f>
        <v>1027</v>
      </c>
      <c r="AA29" s="107">
        <f>U29+X29</f>
        <v>1040</v>
      </c>
      <c r="AB29" s="142">
        <v>678</v>
      </c>
    </row>
    <row r="30" spans="2:28" ht="15" customHeight="1" thickBot="1">
      <c r="B30" s="10"/>
      <c r="C30" s="44"/>
      <c r="H30" s="63"/>
      <c r="L30" s="173" t="s">
        <v>124</v>
      </c>
      <c r="M30" s="105">
        <v>1136</v>
      </c>
      <c r="N30" s="107">
        <v>1165</v>
      </c>
      <c r="O30" s="58"/>
      <c r="P30" s="110">
        <v>938</v>
      </c>
      <c r="Q30" s="56"/>
      <c r="S30" s="184"/>
      <c r="T30" s="171">
        <f>T29+U29</f>
        <v>2062</v>
      </c>
      <c r="U30" s="172"/>
      <c r="V30" s="109"/>
      <c r="W30" s="171">
        <f>W29+X29</f>
        <v>5</v>
      </c>
      <c r="X30" s="172"/>
      <c r="Y30" s="109"/>
      <c r="Z30" s="171">
        <f>SUM(Z29:AA29)</f>
        <v>2067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4"/>
      <c r="M31" s="171">
        <f>M30+N30</f>
        <v>2301</v>
      </c>
      <c r="N31" s="172"/>
      <c r="O31" s="31" t="s">
        <v>4</v>
      </c>
      <c r="P31" s="109"/>
      <c r="Q31" s="50" t="s">
        <v>5</v>
      </c>
      <c r="S31" s="183" t="s">
        <v>128</v>
      </c>
      <c r="T31" s="105">
        <v>151</v>
      </c>
      <c r="U31" s="107">
        <v>145</v>
      </c>
      <c r="V31" s="110">
        <v>96</v>
      </c>
      <c r="W31" s="105">
        <v>0</v>
      </c>
      <c r="X31" s="107">
        <v>0</v>
      </c>
      <c r="Y31" s="110">
        <v>0</v>
      </c>
      <c r="Z31" s="105">
        <f>T31+W31</f>
        <v>151</v>
      </c>
      <c r="AA31" s="107">
        <f>U31+X31</f>
        <v>145</v>
      </c>
      <c r="AB31" s="142">
        <v>96</v>
      </c>
    </row>
    <row r="32" spans="2:28" ht="15" customHeight="1">
      <c r="B32" s="13" t="s">
        <v>9</v>
      </c>
      <c r="C32" s="92">
        <v>0</v>
      </c>
      <c r="D32" s="92">
        <v>18</v>
      </c>
      <c r="E32" s="92">
        <v>16</v>
      </c>
      <c r="F32" s="93">
        <f>SUM(D32:E32)</f>
        <v>34</v>
      </c>
      <c r="G32" s="47" t="s">
        <v>4</v>
      </c>
      <c r="H32" s="68">
        <f>F32-'６月'!F32</f>
        <v>-2</v>
      </c>
      <c r="I32" s="48" t="s">
        <v>5</v>
      </c>
      <c r="J32" s="34" t="str">
        <f aca="true" t="shared" si="3" ref="J32:J38">IF(H32=0,"",IF(H32&gt;0,"↑","↓"))</f>
        <v>↓</v>
      </c>
      <c r="L32" s="173" t="s">
        <v>125</v>
      </c>
      <c r="M32" s="105">
        <v>1264</v>
      </c>
      <c r="N32" s="107">
        <v>1335</v>
      </c>
      <c r="O32" s="58"/>
      <c r="P32" s="110">
        <v>901</v>
      </c>
      <c r="Q32" s="56"/>
      <c r="S32" s="184"/>
      <c r="T32" s="171">
        <f>T31+U31</f>
        <v>296</v>
      </c>
      <c r="U32" s="172"/>
      <c r="V32" s="109"/>
      <c r="W32" s="171">
        <f>W31+X31</f>
        <v>0</v>
      </c>
      <c r="X32" s="172"/>
      <c r="Y32" s="109"/>
      <c r="Z32" s="171">
        <f>SUM(Z31:AA31)</f>
        <v>296</v>
      </c>
      <c r="AA32" s="172"/>
      <c r="AB32" s="141"/>
    </row>
    <row r="33" spans="2:28" ht="15" customHeight="1">
      <c r="B33" s="13" t="s">
        <v>10</v>
      </c>
      <c r="C33" s="92">
        <v>9</v>
      </c>
      <c r="D33" s="92">
        <v>19</v>
      </c>
      <c r="E33" s="92">
        <v>11</v>
      </c>
      <c r="F33" s="93">
        <f aca="true" t="shared" si="4" ref="F33:F38">SUM(D33:E33)</f>
        <v>30</v>
      </c>
      <c r="G33" s="47" t="s">
        <v>4</v>
      </c>
      <c r="H33" s="68">
        <f>F33-'６月'!F33</f>
        <v>0</v>
      </c>
      <c r="I33" s="48" t="s">
        <v>5</v>
      </c>
      <c r="J33" s="34">
        <f t="shared" si="3"/>
      </c>
      <c r="L33" s="174"/>
      <c r="M33" s="171">
        <f>M32+N32</f>
        <v>2599</v>
      </c>
      <c r="N33" s="172"/>
      <c r="O33" s="31" t="s">
        <v>4</v>
      </c>
      <c r="P33" s="109"/>
      <c r="Q33" s="50" t="s">
        <v>5</v>
      </c>
      <c r="S33" s="183" t="s">
        <v>129</v>
      </c>
      <c r="T33" s="105">
        <v>185</v>
      </c>
      <c r="U33" s="107">
        <v>196</v>
      </c>
      <c r="V33" s="110">
        <v>108</v>
      </c>
      <c r="W33" s="105">
        <v>3</v>
      </c>
      <c r="X33" s="107">
        <v>2</v>
      </c>
      <c r="Y33" s="110">
        <v>5</v>
      </c>
      <c r="Z33" s="105">
        <f>T33+W33</f>
        <v>188</v>
      </c>
      <c r="AA33" s="107">
        <f>U33+X33</f>
        <v>198</v>
      </c>
      <c r="AB33" s="142">
        <v>113</v>
      </c>
    </row>
    <row r="34" spans="2:28" ht="15" customHeight="1">
      <c r="B34" s="13" t="s">
        <v>11</v>
      </c>
      <c r="C34" s="92">
        <v>71</v>
      </c>
      <c r="D34" s="92">
        <v>76</v>
      </c>
      <c r="E34" s="92">
        <v>69</v>
      </c>
      <c r="F34" s="93">
        <f t="shared" si="4"/>
        <v>145</v>
      </c>
      <c r="G34" s="47" t="s">
        <v>4</v>
      </c>
      <c r="H34" s="68">
        <f>F34-'６月'!F34</f>
        <v>-18</v>
      </c>
      <c r="I34" s="48" t="s">
        <v>5</v>
      </c>
      <c r="J34" s="34" t="str">
        <f t="shared" si="3"/>
        <v>↓</v>
      </c>
      <c r="L34" s="173" t="s">
        <v>126</v>
      </c>
      <c r="M34" s="105">
        <v>369</v>
      </c>
      <c r="N34" s="107">
        <v>367</v>
      </c>
      <c r="O34" s="58"/>
      <c r="P34" s="110">
        <v>272</v>
      </c>
      <c r="Q34" s="56"/>
      <c r="S34" s="184"/>
      <c r="T34" s="171">
        <f>T33+U33</f>
        <v>381</v>
      </c>
      <c r="U34" s="172"/>
      <c r="V34" s="109"/>
      <c r="W34" s="171">
        <f>W33+X33</f>
        <v>5</v>
      </c>
      <c r="X34" s="172"/>
      <c r="Y34" s="109"/>
      <c r="Z34" s="171">
        <f>SUM(Z33:AA33)</f>
        <v>386</v>
      </c>
      <c r="AA34" s="172"/>
      <c r="AB34" s="141"/>
    </row>
    <row r="35" spans="2:28" ht="15" customHeight="1">
      <c r="B35" s="13" t="s">
        <v>12</v>
      </c>
      <c r="C35" s="92">
        <v>35</v>
      </c>
      <c r="D35" s="92">
        <v>44</v>
      </c>
      <c r="E35" s="92">
        <v>34</v>
      </c>
      <c r="F35" s="93">
        <f>SUM(D35:E35)</f>
        <v>78</v>
      </c>
      <c r="G35" s="47" t="s">
        <v>4</v>
      </c>
      <c r="H35" s="68">
        <f>F35-'６月'!F35</f>
        <v>-38</v>
      </c>
      <c r="I35" s="48" t="s">
        <v>5</v>
      </c>
      <c r="J35" s="34" t="str">
        <f t="shared" si="3"/>
        <v>↓</v>
      </c>
      <c r="L35" s="174"/>
      <c r="M35" s="171">
        <f>M34+N34</f>
        <v>736</v>
      </c>
      <c r="N35" s="172"/>
      <c r="O35" s="31" t="s">
        <v>4</v>
      </c>
      <c r="P35" s="109"/>
      <c r="Q35" s="50" t="s">
        <v>5</v>
      </c>
      <c r="S35" s="183" t="s">
        <v>130</v>
      </c>
      <c r="T35" s="105">
        <v>846</v>
      </c>
      <c r="U35" s="107">
        <v>848</v>
      </c>
      <c r="V35" s="110">
        <v>595</v>
      </c>
      <c r="W35" s="105">
        <v>80</v>
      </c>
      <c r="X35" s="107">
        <v>76</v>
      </c>
      <c r="Y35" s="110">
        <v>73</v>
      </c>
      <c r="Z35" s="105">
        <f>T35+W35</f>
        <v>926</v>
      </c>
      <c r="AA35" s="107">
        <f>U35+X35</f>
        <v>924</v>
      </c>
      <c r="AB35" s="142">
        <v>656</v>
      </c>
    </row>
    <row r="36" spans="2:28" ht="15" customHeight="1">
      <c r="B36" s="13" t="s">
        <v>13</v>
      </c>
      <c r="C36" s="92">
        <v>6</v>
      </c>
      <c r="D36" s="92">
        <v>0</v>
      </c>
      <c r="E36" s="92">
        <v>0</v>
      </c>
      <c r="F36" s="93">
        <f>SUM(D36:E36)</f>
        <v>0</v>
      </c>
      <c r="G36" s="47" t="s">
        <v>4</v>
      </c>
      <c r="H36" s="68">
        <f>F36-'６月'!F36</f>
        <v>-3</v>
      </c>
      <c r="I36" s="48" t="s">
        <v>5</v>
      </c>
      <c r="J36" s="34" t="str">
        <f t="shared" si="3"/>
        <v>↓</v>
      </c>
      <c r="L36" s="173" t="s">
        <v>127</v>
      </c>
      <c r="M36" s="105">
        <v>1027</v>
      </c>
      <c r="N36" s="107">
        <v>1040</v>
      </c>
      <c r="O36" s="58"/>
      <c r="P36" s="110">
        <v>678</v>
      </c>
      <c r="Q36" s="56"/>
      <c r="S36" s="184"/>
      <c r="T36" s="171">
        <f>T35+U35</f>
        <v>1694</v>
      </c>
      <c r="U36" s="172"/>
      <c r="V36" s="109"/>
      <c r="W36" s="171">
        <f>W35+X35</f>
        <v>156</v>
      </c>
      <c r="X36" s="172"/>
      <c r="Y36" s="109"/>
      <c r="Z36" s="171">
        <f>SUM(Z35:AA35)</f>
        <v>1850</v>
      </c>
      <c r="AA36" s="172"/>
      <c r="AB36" s="141"/>
    </row>
    <row r="37" spans="2:28" ht="15" customHeight="1" thickBot="1">
      <c r="B37" s="14" t="s">
        <v>14</v>
      </c>
      <c r="C37" s="94">
        <v>6</v>
      </c>
      <c r="D37" s="94">
        <v>0</v>
      </c>
      <c r="E37" s="94">
        <v>0</v>
      </c>
      <c r="F37" s="95">
        <f>SUM(D37:E37)</f>
        <v>0</v>
      </c>
      <c r="G37" s="57" t="s">
        <v>4</v>
      </c>
      <c r="H37" s="71">
        <f>F37-'６月'!F37</f>
        <v>0</v>
      </c>
      <c r="I37" s="51" t="s">
        <v>5</v>
      </c>
      <c r="J37" s="34">
        <f t="shared" si="3"/>
      </c>
      <c r="L37" s="174"/>
      <c r="M37" s="171">
        <f>M36+N36</f>
        <v>2067</v>
      </c>
      <c r="N37" s="172"/>
      <c r="O37" s="31" t="s">
        <v>4</v>
      </c>
      <c r="P37" s="109"/>
      <c r="Q37" s="50" t="s">
        <v>5</v>
      </c>
      <c r="S37" s="183" t="s">
        <v>156</v>
      </c>
      <c r="T37" s="105">
        <v>331</v>
      </c>
      <c r="U37" s="107">
        <v>344</v>
      </c>
      <c r="V37" s="110">
        <v>235</v>
      </c>
      <c r="W37" s="105">
        <v>7</v>
      </c>
      <c r="X37" s="107">
        <v>1</v>
      </c>
      <c r="Y37" s="110">
        <v>8</v>
      </c>
      <c r="Z37" s="105">
        <f>T37+W37</f>
        <v>338</v>
      </c>
      <c r="AA37" s="107">
        <f>U37+X37</f>
        <v>345</v>
      </c>
      <c r="AB37" s="142">
        <v>242</v>
      </c>
    </row>
    <row r="38" spans="2:28" ht="15" customHeight="1" thickBot="1">
      <c r="B38" s="15" t="s">
        <v>15</v>
      </c>
      <c r="C38" s="96">
        <v>27</v>
      </c>
      <c r="D38" s="96">
        <v>31</v>
      </c>
      <c r="E38" s="96">
        <v>40</v>
      </c>
      <c r="F38" s="97">
        <f t="shared" si="4"/>
        <v>71</v>
      </c>
      <c r="G38" s="59" t="s">
        <v>4</v>
      </c>
      <c r="H38" s="72">
        <f>F38-'６月'!F38</f>
        <v>15</v>
      </c>
      <c r="I38" s="60" t="s">
        <v>5</v>
      </c>
      <c r="J38" s="34" t="str">
        <f t="shared" si="3"/>
        <v>↑</v>
      </c>
      <c r="L38" s="173" t="s">
        <v>128</v>
      </c>
      <c r="M38" s="105">
        <v>147</v>
      </c>
      <c r="N38" s="107">
        <v>142</v>
      </c>
      <c r="O38" s="58"/>
      <c r="P38" s="110">
        <v>93</v>
      </c>
      <c r="Q38" s="56"/>
      <c r="S38" s="184"/>
      <c r="T38" s="171">
        <f>T37+U37</f>
        <v>675</v>
      </c>
      <c r="U38" s="172"/>
      <c r="V38" s="109"/>
      <c r="W38" s="171">
        <f>W37+X37</f>
        <v>8</v>
      </c>
      <c r="X38" s="172"/>
      <c r="Y38" s="109"/>
      <c r="Z38" s="171">
        <f>SUM(Z37:AA37)</f>
        <v>683</v>
      </c>
      <c r="AA38" s="172"/>
      <c r="AB38" s="141"/>
    </row>
    <row r="39" spans="2:28" ht="15" customHeight="1" thickBot="1">
      <c r="B39" s="10"/>
      <c r="C39" s="44"/>
      <c r="H39" s="63"/>
      <c r="L39" s="174"/>
      <c r="M39" s="171">
        <f>M38+N38</f>
        <v>289</v>
      </c>
      <c r="N39" s="172"/>
      <c r="O39" s="31" t="s">
        <v>4</v>
      </c>
      <c r="P39" s="109"/>
      <c r="Q39" s="50" t="s">
        <v>5</v>
      </c>
      <c r="S39" s="183" t="s">
        <v>132</v>
      </c>
      <c r="T39" s="105">
        <v>187</v>
      </c>
      <c r="U39" s="107">
        <v>189</v>
      </c>
      <c r="V39" s="110">
        <v>114</v>
      </c>
      <c r="W39" s="105">
        <v>4</v>
      </c>
      <c r="X39" s="107">
        <v>0</v>
      </c>
      <c r="Y39" s="110">
        <v>4</v>
      </c>
      <c r="Z39" s="105">
        <f>T39+W39</f>
        <v>191</v>
      </c>
      <c r="AA39" s="107">
        <f>U39+X39</f>
        <v>189</v>
      </c>
      <c r="AB39" s="142">
        <v>118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73" t="s">
        <v>129</v>
      </c>
      <c r="M40" s="105">
        <v>188</v>
      </c>
      <c r="N40" s="107">
        <v>198</v>
      </c>
      <c r="O40" s="58"/>
      <c r="P40" s="110">
        <v>113</v>
      </c>
      <c r="Q40" s="56"/>
      <c r="S40" s="184"/>
      <c r="T40" s="171">
        <f>T39+U39</f>
        <v>376</v>
      </c>
      <c r="U40" s="172"/>
      <c r="V40" s="109"/>
      <c r="W40" s="171">
        <f>W39+X39</f>
        <v>4</v>
      </c>
      <c r="X40" s="172"/>
      <c r="Y40" s="109"/>
      <c r="Z40" s="171">
        <f>SUM(Z39:AA39)</f>
        <v>380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1</v>
      </c>
      <c r="F41" s="93">
        <f>SUM(D41:E41)</f>
        <v>2</v>
      </c>
      <c r="G41" s="47" t="s">
        <v>4</v>
      </c>
      <c r="H41" s="68">
        <f>F41-'６月'!F41</f>
        <v>2</v>
      </c>
      <c r="I41" s="48" t="s">
        <v>5</v>
      </c>
      <c r="J41" s="34" t="str">
        <f aca="true" t="shared" si="5" ref="J41:J47">IF(H41=0,"",IF(H41&gt;0,"↑","↓"))</f>
        <v>↑</v>
      </c>
      <c r="L41" s="174"/>
      <c r="M41" s="171">
        <f>M40+N40</f>
        <v>386</v>
      </c>
      <c r="N41" s="172"/>
      <c r="O41" s="31" t="s">
        <v>4</v>
      </c>
      <c r="P41" s="109"/>
      <c r="Q41" s="50" t="s">
        <v>5</v>
      </c>
      <c r="S41" s="183" t="s">
        <v>133</v>
      </c>
      <c r="T41" s="105">
        <v>110</v>
      </c>
      <c r="U41" s="107">
        <v>98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110</v>
      </c>
      <c r="AA41" s="107">
        <f>U41+X41</f>
        <v>98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F42-'６月'!F42</f>
        <v>0</v>
      </c>
      <c r="I42" s="48" t="s">
        <v>5</v>
      </c>
      <c r="J42" s="34">
        <f t="shared" si="5"/>
      </c>
      <c r="L42" s="173" t="s">
        <v>130</v>
      </c>
      <c r="M42" s="105">
        <v>926</v>
      </c>
      <c r="N42" s="107">
        <v>924</v>
      </c>
      <c r="O42" s="58"/>
      <c r="P42" s="110">
        <v>656</v>
      </c>
      <c r="Q42" s="56"/>
      <c r="S42" s="184"/>
      <c r="T42" s="171">
        <f>T41+U41</f>
        <v>208</v>
      </c>
      <c r="U42" s="172"/>
      <c r="V42" s="109"/>
      <c r="W42" s="171">
        <f>W41+X41</f>
        <v>0</v>
      </c>
      <c r="X42" s="172"/>
      <c r="Y42" s="109"/>
      <c r="Z42" s="171">
        <f>SUM(Z41:AA41)</f>
        <v>208</v>
      </c>
      <c r="AA42" s="172"/>
      <c r="AB42" s="141"/>
    </row>
    <row r="43" spans="2:28" ht="15" customHeight="1">
      <c r="B43" s="13" t="s">
        <v>11</v>
      </c>
      <c r="C43" s="103">
        <v>32</v>
      </c>
      <c r="D43" s="103">
        <v>35</v>
      </c>
      <c r="E43" s="103">
        <v>18</v>
      </c>
      <c r="F43" s="93">
        <f t="shared" si="6"/>
        <v>53</v>
      </c>
      <c r="G43" s="47" t="s">
        <v>4</v>
      </c>
      <c r="H43" s="68">
        <f>F43-'６月'!F43</f>
        <v>7</v>
      </c>
      <c r="I43" s="48" t="s">
        <v>5</v>
      </c>
      <c r="J43" s="34" t="str">
        <f t="shared" si="5"/>
        <v>↑</v>
      </c>
      <c r="L43" s="174"/>
      <c r="M43" s="171">
        <f>M42+N42</f>
        <v>1850</v>
      </c>
      <c r="N43" s="172"/>
      <c r="O43" s="31" t="s">
        <v>4</v>
      </c>
      <c r="P43" s="109"/>
      <c r="Q43" s="50" t="s">
        <v>5</v>
      </c>
      <c r="S43" s="183" t="s">
        <v>134</v>
      </c>
      <c r="T43" s="98">
        <v>20541</v>
      </c>
      <c r="U43" s="99">
        <v>19978</v>
      </c>
      <c r="V43" s="100">
        <v>14971</v>
      </c>
      <c r="W43" s="98">
        <v>521</v>
      </c>
      <c r="X43" s="99">
        <v>513</v>
      </c>
      <c r="Y43" s="100">
        <v>721</v>
      </c>
      <c r="Z43" s="98">
        <f>Z7+Z9+Z11+Z13+Z15+Z17+Z19+Z21+Z23+Z25+Z27+Z29+Z31+Z33+Z35+Z37+Z39+Z41</f>
        <v>21062</v>
      </c>
      <c r="AA43" s="99">
        <f>AA7+AA9+AA11+AA13+AA15+AA17+AA19+AA21+AA23+AA25+AA27+AA29+AA31+AA33+AA35+AA37+AA39+AA41</f>
        <v>20491</v>
      </c>
      <c r="AB43" s="143">
        <v>15546</v>
      </c>
    </row>
    <row r="44" spans="2:28" ht="15" customHeight="1" thickBot="1">
      <c r="B44" s="13" t="s">
        <v>12</v>
      </c>
      <c r="C44" s="103">
        <v>17</v>
      </c>
      <c r="D44" s="103">
        <v>11</v>
      </c>
      <c r="E44" s="103">
        <v>9</v>
      </c>
      <c r="F44" s="93">
        <f t="shared" si="6"/>
        <v>20</v>
      </c>
      <c r="G44" s="47" t="s">
        <v>4</v>
      </c>
      <c r="H44" s="68">
        <f>F44-'６月'!F44</f>
        <v>9</v>
      </c>
      <c r="I44" s="48" t="s">
        <v>5</v>
      </c>
      <c r="J44" s="34" t="str">
        <f t="shared" si="5"/>
        <v>↑</v>
      </c>
      <c r="L44" s="173" t="s">
        <v>131</v>
      </c>
      <c r="M44" s="105">
        <v>338</v>
      </c>
      <c r="N44" s="107">
        <v>345</v>
      </c>
      <c r="O44" s="58"/>
      <c r="P44" s="108">
        <v>242</v>
      </c>
      <c r="Q44" s="56"/>
      <c r="S44" s="195"/>
      <c r="T44" s="175">
        <f>T43+U43</f>
        <v>40519</v>
      </c>
      <c r="U44" s="176"/>
      <c r="V44" s="101"/>
      <c r="W44" s="175">
        <f>W43+X43</f>
        <v>1034</v>
      </c>
      <c r="X44" s="176"/>
      <c r="Y44" s="101"/>
      <c r="Z44" s="175">
        <f>SUM(Z43:AA43)</f>
        <v>41553</v>
      </c>
      <c r="AA44" s="176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1</v>
      </c>
      <c r="F45" s="93">
        <f t="shared" si="6"/>
        <v>1</v>
      </c>
      <c r="G45" s="47" t="s">
        <v>4</v>
      </c>
      <c r="H45" s="68">
        <f>F45-'６月'!F45</f>
        <v>1</v>
      </c>
      <c r="I45" s="48" t="s">
        <v>5</v>
      </c>
      <c r="J45" s="34" t="str">
        <f t="shared" si="5"/>
        <v>↑</v>
      </c>
      <c r="L45" s="174"/>
      <c r="M45" s="171">
        <f>M44+N44</f>
        <v>683</v>
      </c>
      <c r="N45" s="172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3</v>
      </c>
      <c r="D46" s="104">
        <v>1</v>
      </c>
      <c r="E46" s="104">
        <v>3</v>
      </c>
      <c r="F46" s="95">
        <f t="shared" si="6"/>
        <v>4</v>
      </c>
      <c r="G46" s="57" t="s">
        <v>4</v>
      </c>
      <c r="H46" s="71">
        <f>F46-'６月'!F46</f>
        <v>-1</v>
      </c>
      <c r="I46" s="51" t="s">
        <v>5</v>
      </c>
      <c r="J46" s="34" t="str">
        <f t="shared" si="5"/>
        <v>↓</v>
      </c>
      <c r="L46" s="173" t="s">
        <v>132</v>
      </c>
      <c r="M46" s="105">
        <v>191</v>
      </c>
      <c r="N46" s="107">
        <v>189</v>
      </c>
      <c r="O46" s="58"/>
      <c r="P46" s="110">
        <v>118</v>
      </c>
      <c r="Q46" s="56"/>
      <c r="T46" s="196" t="s">
        <v>253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96">
        <v>12</v>
      </c>
      <c r="D47" s="96">
        <v>24</v>
      </c>
      <c r="E47" s="96">
        <v>8</v>
      </c>
      <c r="F47" s="97">
        <f t="shared" si="6"/>
        <v>32</v>
      </c>
      <c r="G47" s="61" t="s">
        <v>4</v>
      </c>
      <c r="H47" s="72">
        <f>F47-'６月'!F47</f>
        <v>2</v>
      </c>
      <c r="I47" s="60" t="s">
        <v>5</v>
      </c>
      <c r="J47" s="34" t="str">
        <f t="shared" si="5"/>
        <v>↑</v>
      </c>
      <c r="L47" s="174"/>
      <c r="M47" s="171">
        <f>M46+N46</f>
        <v>380</v>
      </c>
      <c r="N47" s="172"/>
      <c r="O47" s="31" t="s">
        <v>4</v>
      </c>
      <c r="P47" s="109"/>
      <c r="Q47" s="50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3" t="s">
        <v>133</v>
      </c>
      <c r="M48" s="105">
        <v>110</v>
      </c>
      <c r="N48" s="107">
        <v>98</v>
      </c>
      <c r="O48" s="58"/>
      <c r="P48" s="110">
        <v>62</v>
      </c>
      <c r="Q48" s="56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4"/>
      <c r="M49" s="171">
        <f>M48+N48</f>
        <v>208</v>
      </c>
      <c r="N49" s="172"/>
      <c r="O49" s="31" t="s">
        <v>4</v>
      </c>
      <c r="P49" s="109"/>
      <c r="Q49" s="50" t="s">
        <v>5</v>
      </c>
      <c r="T49" s="196"/>
      <c r="U49" s="196"/>
      <c r="V49" s="196"/>
      <c r="W49" s="196"/>
      <c r="X49" s="196"/>
      <c r="Y49" s="196"/>
      <c r="Z49" s="196"/>
      <c r="AA49" s="196"/>
    </row>
    <row r="50" spans="12:17" ht="15" customHeight="1">
      <c r="L50" s="173" t="s">
        <v>135</v>
      </c>
      <c r="M50" s="105">
        <v>409</v>
      </c>
      <c r="N50" s="107">
        <v>389</v>
      </c>
      <c r="O50" s="58"/>
      <c r="P50" s="110">
        <v>222</v>
      </c>
      <c r="Q50" s="56"/>
    </row>
    <row r="51" spans="12:17" ht="15" customHeight="1">
      <c r="L51" s="174"/>
      <c r="M51" s="171">
        <f>M50+N50</f>
        <v>798</v>
      </c>
      <c r="N51" s="172"/>
      <c r="O51" s="31" t="s">
        <v>4</v>
      </c>
      <c r="P51" s="109"/>
      <c r="Q51" s="50" t="s">
        <v>5</v>
      </c>
    </row>
    <row r="52" spans="12:17" ht="15" customHeight="1">
      <c r="L52" s="173" t="s">
        <v>134</v>
      </c>
      <c r="M52" s="98">
        <v>21062</v>
      </c>
      <c r="N52" s="99">
        <v>20491</v>
      </c>
      <c r="O52" s="58"/>
      <c r="P52" s="147">
        <v>15546</v>
      </c>
      <c r="Q52" s="56"/>
    </row>
    <row r="53" spans="12:17" ht="15" customHeight="1" thickBot="1">
      <c r="L53" s="177"/>
      <c r="M53" s="175">
        <f>M52+N52</f>
        <v>41553</v>
      </c>
      <c r="N53" s="176"/>
      <c r="O53" s="62" t="s">
        <v>4</v>
      </c>
      <c r="P53" s="101"/>
      <c r="Q53" s="42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9:N9"/>
    <mergeCell ref="M17:N17"/>
    <mergeCell ref="M19:N19"/>
    <mergeCell ref="D16:F16"/>
    <mergeCell ref="D17:F17"/>
    <mergeCell ref="D18:F18"/>
    <mergeCell ref="L16:L17"/>
    <mergeCell ref="L18:L19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T46:AA49"/>
    <mergeCell ref="M11:N11"/>
    <mergeCell ref="L6:L7"/>
    <mergeCell ref="L8:L9"/>
    <mergeCell ref="L10:L11"/>
    <mergeCell ref="D3:F3"/>
    <mergeCell ref="D4:F4"/>
    <mergeCell ref="D5:F5"/>
    <mergeCell ref="D6:F6"/>
    <mergeCell ref="L4:L5"/>
  </mergeCells>
  <hyperlinks>
    <hyperlink ref="L1" location="目次!A1" display="目次!A1"/>
    <hyperlink ref="S1" location="目次!A1" display="目次!A1"/>
  </hyperlinks>
  <printOptions horizontalCentered="1"/>
  <pageMargins left="0.7" right="0.7" top="0.75" bottom="0.75" header="0.3" footer="0.3"/>
  <pageSetup fitToWidth="0" fitToHeight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6">
      <selection activeCell="C23" sqref="C23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"平成"&amp;WIDECHAR('目次'!B3)&amp;"年８月１日の人口"</f>
        <v>平成３０年８月１日の人口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2">
        <f>D9+D15</f>
        <v>41638</v>
      </c>
      <c r="E3" s="163"/>
      <c r="F3" s="164"/>
      <c r="G3" s="45" t="s">
        <v>4</v>
      </c>
      <c r="H3" s="66">
        <f>D3-'７月'!D3</f>
        <v>85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65">
        <f>D10+D16</f>
        <v>21113</v>
      </c>
      <c r="E4" s="166"/>
      <c r="F4" s="167"/>
      <c r="G4" s="47" t="s">
        <v>4</v>
      </c>
      <c r="H4" s="67">
        <f>D4-'７月'!D4</f>
        <v>51</v>
      </c>
      <c r="I4" s="48" t="s">
        <v>5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165">
        <f>D11+D17</f>
        <v>20525</v>
      </c>
      <c r="E5" s="166"/>
      <c r="F5" s="167"/>
      <c r="G5" s="49" t="s">
        <v>4</v>
      </c>
      <c r="H5" s="69">
        <f>D5-'７月'!D5</f>
        <v>34</v>
      </c>
      <c r="I5" s="50" t="s">
        <v>5</v>
      </c>
      <c r="J5" s="34" t="str">
        <f>IF(H5=0,"",IF(H5&gt;0,"↑","↓"))</f>
        <v>↑</v>
      </c>
      <c r="L5" s="179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248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15588</v>
      </c>
      <c r="E6" s="169"/>
      <c r="F6" s="170"/>
      <c r="G6" s="53" t="s">
        <v>4</v>
      </c>
      <c r="H6" s="70">
        <f>D6-'７月'!D6</f>
        <v>42</v>
      </c>
      <c r="I6" s="54" t="s">
        <v>5</v>
      </c>
      <c r="J6" s="34" t="str">
        <f>IF(H6=0,"",IF(H6&gt;0,"↑","↓"))</f>
        <v>↑</v>
      </c>
      <c r="L6" s="173" t="s">
        <v>112</v>
      </c>
      <c r="M6" s="105">
        <v>126</v>
      </c>
      <c r="N6" s="106">
        <v>131</v>
      </c>
      <c r="O6" s="30"/>
      <c r="P6" s="108">
        <v>78</v>
      </c>
      <c r="Q6" s="56"/>
      <c r="S6" s="139"/>
      <c r="T6" s="29" t="s">
        <v>107</v>
      </c>
      <c r="U6" s="28" t="s">
        <v>108</v>
      </c>
      <c r="V6" s="191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174"/>
      <c r="M7" s="171">
        <f>M6+N6</f>
        <v>257</v>
      </c>
      <c r="N7" s="172"/>
      <c r="O7" s="31" t="s">
        <v>4</v>
      </c>
      <c r="P7" s="109"/>
      <c r="Q7" s="50" t="s">
        <v>5</v>
      </c>
      <c r="S7" s="183" t="s">
        <v>112</v>
      </c>
      <c r="T7" s="105">
        <v>126</v>
      </c>
      <c r="U7" s="106">
        <v>130</v>
      </c>
      <c r="V7" s="108">
        <v>78</v>
      </c>
      <c r="W7" s="105">
        <v>0</v>
      </c>
      <c r="X7" s="106">
        <v>1</v>
      </c>
      <c r="Y7" s="110">
        <v>1</v>
      </c>
      <c r="Z7" s="105">
        <f>T7+W7</f>
        <v>126</v>
      </c>
      <c r="AA7" s="106">
        <f>U7+X7</f>
        <v>131</v>
      </c>
      <c r="AB7" s="140">
        <v>78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173" t="s">
        <v>113</v>
      </c>
      <c r="M8" s="105">
        <v>179</v>
      </c>
      <c r="N8" s="107">
        <v>172</v>
      </c>
      <c r="O8" s="58"/>
      <c r="P8" s="110">
        <v>115</v>
      </c>
      <c r="Q8" s="56"/>
      <c r="S8" s="184"/>
      <c r="T8" s="171">
        <f>T7+U7</f>
        <v>256</v>
      </c>
      <c r="U8" s="172"/>
      <c r="V8" s="109"/>
      <c r="W8" s="171">
        <f>W7+X7</f>
        <v>1</v>
      </c>
      <c r="X8" s="172"/>
      <c r="Y8" s="109"/>
      <c r="Z8" s="171">
        <f>SUM(Z7:AA7)</f>
        <v>257</v>
      </c>
      <c r="AA8" s="172"/>
      <c r="AB8" s="157"/>
      <c r="AC8" s="38"/>
      <c r="AD8" s="102"/>
    </row>
    <row r="9" spans="2:28" ht="15" customHeight="1">
      <c r="B9" s="81" t="s">
        <v>0</v>
      </c>
      <c r="C9" s="111"/>
      <c r="D9" s="162">
        <f>D10+D11</f>
        <v>40587</v>
      </c>
      <c r="E9" s="163"/>
      <c r="F9" s="164"/>
      <c r="G9" s="45" t="s">
        <v>4</v>
      </c>
      <c r="H9" s="66">
        <f>D9-'７月'!D9</f>
        <v>68</v>
      </c>
      <c r="I9" s="46" t="s">
        <v>5</v>
      </c>
      <c r="J9" s="34" t="str">
        <f>IF(H9=0,"",IF(H9&gt;0,"↑","↓"))</f>
        <v>↑</v>
      </c>
      <c r="L9" s="174"/>
      <c r="M9" s="171">
        <f>M8+N8</f>
        <v>351</v>
      </c>
      <c r="N9" s="172"/>
      <c r="O9" s="31" t="s">
        <v>4</v>
      </c>
      <c r="P9" s="109"/>
      <c r="Q9" s="50" t="s">
        <v>5</v>
      </c>
      <c r="S9" s="183" t="s">
        <v>113</v>
      </c>
      <c r="T9" s="105">
        <v>179</v>
      </c>
      <c r="U9" s="107">
        <v>172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179</v>
      </c>
      <c r="AA9" s="107">
        <f>U9+X9</f>
        <v>172</v>
      </c>
      <c r="AB9" s="142">
        <v>115</v>
      </c>
    </row>
    <row r="10" spans="2:28" ht="15" customHeight="1">
      <c r="B10" s="112" t="s">
        <v>1</v>
      </c>
      <c r="C10" s="113"/>
      <c r="D10" s="165">
        <v>20580</v>
      </c>
      <c r="E10" s="166"/>
      <c r="F10" s="167"/>
      <c r="G10" s="47" t="s">
        <v>4</v>
      </c>
      <c r="H10" s="67">
        <f>D10-'７月'!D10</f>
        <v>39</v>
      </c>
      <c r="I10" s="48" t="s">
        <v>5</v>
      </c>
      <c r="J10" s="34" t="str">
        <f>IF(H10=0,"",IF(H10&gt;0,"↑","↓"))</f>
        <v>↑</v>
      </c>
      <c r="L10" s="173" t="s">
        <v>114</v>
      </c>
      <c r="M10" s="105">
        <v>1546</v>
      </c>
      <c r="N10" s="107">
        <v>1539</v>
      </c>
      <c r="O10" s="58"/>
      <c r="P10" s="110">
        <v>1118</v>
      </c>
      <c r="Q10" s="56"/>
      <c r="S10" s="184"/>
      <c r="T10" s="171">
        <f>T9+U9</f>
        <v>351</v>
      </c>
      <c r="U10" s="172"/>
      <c r="V10" s="109"/>
      <c r="W10" s="171">
        <f>W9+X9</f>
        <v>0</v>
      </c>
      <c r="X10" s="172"/>
      <c r="Y10" s="109"/>
      <c r="Z10" s="171">
        <f>SUM(Z9:AA9)</f>
        <v>351</v>
      </c>
      <c r="AA10" s="172"/>
      <c r="AB10" s="141"/>
    </row>
    <row r="11" spans="2:28" ht="15" customHeight="1">
      <c r="B11" s="112" t="s">
        <v>2</v>
      </c>
      <c r="C11" s="113"/>
      <c r="D11" s="165">
        <v>20007</v>
      </c>
      <c r="E11" s="166"/>
      <c r="F11" s="167"/>
      <c r="G11" s="47" t="s">
        <v>4</v>
      </c>
      <c r="H11" s="69">
        <f>D11-'７月'!D11</f>
        <v>29</v>
      </c>
      <c r="I11" s="48" t="s">
        <v>5</v>
      </c>
      <c r="J11" s="34" t="str">
        <f>IF(H11=0,"",IF(H11&gt;0,"↑","↓"))</f>
        <v>↑</v>
      </c>
      <c r="L11" s="174"/>
      <c r="M11" s="171">
        <f>M10+N10</f>
        <v>3085</v>
      </c>
      <c r="N11" s="172"/>
      <c r="O11" s="31" t="s">
        <v>4</v>
      </c>
      <c r="P11" s="109"/>
      <c r="Q11" s="50" t="s">
        <v>5</v>
      </c>
      <c r="S11" s="183" t="s">
        <v>114</v>
      </c>
      <c r="T11" s="105">
        <v>1534</v>
      </c>
      <c r="U11" s="107">
        <v>1526</v>
      </c>
      <c r="V11" s="110">
        <v>1105</v>
      </c>
      <c r="W11" s="105">
        <v>12</v>
      </c>
      <c r="X11" s="107">
        <v>13</v>
      </c>
      <c r="Y11" s="110">
        <v>19</v>
      </c>
      <c r="Z11" s="105">
        <f>T11+W11</f>
        <v>1546</v>
      </c>
      <c r="AA11" s="107">
        <f>U11+X11</f>
        <v>1539</v>
      </c>
      <c r="AB11" s="142">
        <v>1118</v>
      </c>
    </row>
    <row r="12" spans="2:28" ht="15" customHeight="1" thickBot="1">
      <c r="B12" s="114" t="s">
        <v>280</v>
      </c>
      <c r="C12" s="115"/>
      <c r="D12" s="168">
        <v>14979</v>
      </c>
      <c r="E12" s="169"/>
      <c r="F12" s="170"/>
      <c r="G12" s="53" t="s">
        <v>4</v>
      </c>
      <c r="H12" s="70">
        <f>D12-'７月'!D12</f>
        <v>36</v>
      </c>
      <c r="I12" s="54" t="s">
        <v>5</v>
      </c>
      <c r="J12" s="34" t="str">
        <f>IF(H12=0,"",IF(H12&gt;0,"↑","↓"))</f>
        <v>↑</v>
      </c>
      <c r="L12" s="173" t="s">
        <v>115</v>
      </c>
      <c r="M12" s="105">
        <v>2432</v>
      </c>
      <c r="N12" s="107">
        <v>2308</v>
      </c>
      <c r="O12" s="58"/>
      <c r="P12" s="110">
        <v>1698</v>
      </c>
      <c r="Q12" s="56"/>
      <c r="S12" s="184"/>
      <c r="T12" s="171">
        <f>T11+U11</f>
        <v>3060</v>
      </c>
      <c r="U12" s="172"/>
      <c r="V12" s="109"/>
      <c r="W12" s="171">
        <f>W11+X11</f>
        <v>25</v>
      </c>
      <c r="X12" s="172"/>
      <c r="Y12" s="109"/>
      <c r="Z12" s="171">
        <f>SUM(Z11:AA11)</f>
        <v>3085</v>
      </c>
      <c r="AA12" s="172"/>
      <c r="AB12" s="141"/>
    </row>
    <row r="13" spans="6:28" ht="15" customHeight="1">
      <c r="F13" s="91"/>
      <c r="H13" s="64"/>
      <c r="L13" s="174"/>
      <c r="M13" s="171">
        <f>M12+N12</f>
        <v>4740</v>
      </c>
      <c r="N13" s="172"/>
      <c r="O13" s="31" t="s">
        <v>4</v>
      </c>
      <c r="P13" s="109"/>
      <c r="Q13" s="50" t="s">
        <v>5</v>
      </c>
      <c r="S13" s="183" t="s">
        <v>115</v>
      </c>
      <c r="T13" s="105">
        <v>2423</v>
      </c>
      <c r="U13" s="107">
        <v>2303</v>
      </c>
      <c r="V13" s="110">
        <v>1691</v>
      </c>
      <c r="W13" s="105">
        <v>30</v>
      </c>
      <c r="X13" s="107">
        <v>31</v>
      </c>
      <c r="Y13" s="110">
        <v>44</v>
      </c>
      <c r="Z13" s="105">
        <f>T13+W13</f>
        <v>2453</v>
      </c>
      <c r="AA13" s="107">
        <f>U13+X13</f>
        <v>2334</v>
      </c>
      <c r="AB13" s="142">
        <v>1721</v>
      </c>
    </row>
    <row r="14" spans="2:28" ht="15" customHeight="1" thickBot="1">
      <c r="B14" s="117" t="s">
        <v>245</v>
      </c>
      <c r="C14" s="65"/>
      <c r="D14" s="65"/>
      <c r="E14" s="65"/>
      <c r="F14" s="91"/>
      <c r="G14" s="75" t="s">
        <v>6</v>
      </c>
      <c r="H14" s="76"/>
      <c r="I14" s="75"/>
      <c r="L14" s="173" t="s">
        <v>116</v>
      </c>
      <c r="M14" s="105">
        <v>730</v>
      </c>
      <c r="N14" s="107">
        <v>729</v>
      </c>
      <c r="O14" s="58"/>
      <c r="P14" s="110">
        <v>567</v>
      </c>
      <c r="Q14" s="56"/>
      <c r="S14" s="184"/>
      <c r="T14" s="171">
        <f>T13+U13</f>
        <v>4726</v>
      </c>
      <c r="U14" s="172"/>
      <c r="V14" s="109"/>
      <c r="W14" s="171">
        <f>W13+X13</f>
        <v>61</v>
      </c>
      <c r="X14" s="172"/>
      <c r="Y14" s="109"/>
      <c r="Z14" s="171">
        <f>SUM(Z13:AA13)</f>
        <v>4787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1051</v>
      </c>
      <c r="E15" s="163"/>
      <c r="F15" s="164"/>
      <c r="G15" s="45" t="s">
        <v>4</v>
      </c>
      <c r="H15" s="66">
        <f>D15-'７月'!D15</f>
        <v>17</v>
      </c>
      <c r="I15" s="46" t="s">
        <v>5</v>
      </c>
      <c r="J15" s="34" t="str">
        <f>IF(H15=0,"",IF(H15&gt;0,"↑","↓"))</f>
        <v>↑</v>
      </c>
      <c r="L15" s="174"/>
      <c r="M15" s="171">
        <f>M14+N14</f>
        <v>1459</v>
      </c>
      <c r="N15" s="172"/>
      <c r="O15" s="31" t="s">
        <v>4</v>
      </c>
      <c r="P15" s="109"/>
      <c r="Q15" s="50" t="s">
        <v>5</v>
      </c>
      <c r="S15" s="183" t="s">
        <v>116</v>
      </c>
      <c r="T15" s="105">
        <v>457</v>
      </c>
      <c r="U15" s="107">
        <v>459</v>
      </c>
      <c r="V15" s="110">
        <v>344</v>
      </c>
      <c r="W15" s="105">
        <v>3</v>
      </c>
      <c r="X15" s="107">
        <v>4</v>
      </c>
      <c r="Y15" s="110">
        <v>3</v>
      </c>
      <c r="Z15" s="105">
        <f>T15+W15</f>
        <v>460</v>
      </c>
      <c r="AA15" s="107">
        <f>U15+X15</f>
        <v>463</v>
      </c>
      <c r="AB15" s="142">
        <v>345</v>
      </c>
    </row>
    <row r="16" spans="2:28" ht="15" customHeight="1">
      <c r="B16" s="112" t="s">
        <v>1</v>
      </c>
      <c r="C16" s="113"/>
      <c r="D16" s="165">
        <v>533</v>
      </c>
      <c r="E16" s="166"/>
      <c r="F16" s="167"/>
      <c r="G16" s="47" t="s">
        <v>4</v>
      </c>
      <c r="H16" s="67">
        <f>D16-'７月'!D16</f>
        <v>12</v>
      </c>
      <c r="I16" s="48" t="s">
        <v>5</v>
      </c>
      <c r="J16" s="34" t="str">
        <f>IF(H16=0,"",IF(H16&gt;0,"↑","↓"))</f>
        <v>↑</v>
      </c>
      <c r="L16" s="173" t="s">
        <v>117</v>
      </c>
      <c r="M16" s="105">
        <v>2696</v>
      </c>
      <c r="N16" s="107">
        <v>2598</v>
      </c>
      <c r="O16" s="58"/>
      <c r="P16" s="110">
        <v>2026</v>
      </c>
      <c r="Q16" s="56"/>
      <c r="S16" s="184"/>
      <c r="T16" s="171">
        <f>T15+U15</f>
        <v>916</v>
      </c>
      <c r="U16" s="172"/>
      <c r="V16" s="109"/>
      <c r="W16" s="171">
        <f>W15+X15</f>
        <v>7</v>
      </c>
      <c r="X16" s="172"/>
      <c r="Y16" s="109"/>
      <c r="Z16" s="171">
        <f>SUM(Z15:AA15)</f>
        <v>923</v>
      </c>
      <c r="AA16" s="172"/>
      <c r="AB16" s="141"/>
    </row>
    <row r="17" spans="2:28" ht="15" customHeight="1">
      <c r="B17" s="112" t="s">
        <v>2</v>
      </c>
      <c r="C17" s="113"/>
      <c r="D17" s="165">
        <v>518</v>
      </c>
      <c r="E17" s="166"/>
      <c r="F17" s="167"/>
      <c r="G17" s="47" t="s">
        <v>4</v>
      </c>
      <c r="H17" s="69">
        <f>D17-'７月'!D17</f>
        <v>5</v>
      </c>
      <c r="I17" s="48" t="s">
        <v>5</v>
      </c>
      <c r="J17" s="34" t="str">
        <f>IF(H17=0,"",IF(H17&gt;0,"↑","↓"))</f>
        <v>↑</v>
      </c>
      <c r="L17" s="174"/>
      <c r="M17" s="171">
        <f>M16+N16</f>
        <v>5294</v>
      </c>
      <c r="N17" s="172"/>
      <c r="O17" s="31" t="s">
        <v>4</v>
      </c>
      <c r="P17" s="109"/>
      <c r="Q17" s="50" t="s">
        <v>5</v>
      </c>
      <c r="S17" s="183" t="s">
        <v>259</v>
      </c>
      <c r="T17" s="105">
        <v>1666</v>
      </c>
      <c r="U17" s="107">
        <v>1506</v>
      </c>
      <c r="V17" s="110">
        <v>1252</v>
      </c>
      <c r="W17" s="105">
        <v>7</v>
      </c>
      <c r="X17" s="107">
        <v>19</v>
      </c>
      <c r="Y17" s="110">
        <v>22</v>
      </c>
      <c r="Z17" s="105">
        <f>T17+W17</f>
        <v>1673</v>
      </c>
      <c r="AA17" s="107">
        <f>U17+X17</f>
        <v>1525</v>
      </c>
      <c r="AB17" s="142">
        <v>1255</v>
      </c>
    </row>
    <row r="18" spans="2:28" ht="15" customHeight="1" thickBot="1">
      <c r="B18" s="114" t="s">
        <v>280</v>
      </c>
      <c r="C18" s="115"/>
      <c r="D18" s="168">
        <v>609</v>
      </c>
      <c r="E18" s="169"/>
      <c r="F18" s="170"/>
      <c r="G18" s="53" t="s">
        <v>4</v>
      </c>
      <c r="H18" s="70">
        <f>D18-'７月'!D18</f>
        <v>6</v>
      </c>
      <c r="I18" s="54" t="s">
        <v>5</v>
      </c>
      <c r="J18" s="34" t="str">
        <f>IF(H18=0,"",IF(H18&gt;0,"↑","↓"))</f>
        <v>↑</v>
      </c>
      <c r="L18" s="173" t="s">
        <v>118</v>
      </c>
      <c r="M18" s="105">
        <v>2941</v>
      </c>
      <c r="N18" s="107">
        <v>2795</v>
      </c>
      <c r="O18" s="58"/>
      <c r="P18" s="110">
        <v>2261</v>
      </c>
      <c r="Q18" s="56"/>
      <c r="S18" s="184"/>
      <c r="T18" s="171">
        <f>T17+U17</f>
        <v>3172</v>
      </c>
      <c r="U18" s="172"/>
      <c r="V18" s="109"/>
      <c r="W18" s="171">
        <f>W17+X17</f>
        <v>26</v>
      </c>
      <c r="X18" s="172"/>
      <c r="Y18" s="109"/>
      <c r="Z18" s="171">
        <f>SUM(Z17:AA17)</f>
        <v>3198</v>
      </c>
      <c r="AA18" s="172"/>
      <c r="AB18" s="141"/>
    </row>
    <row r="19" spans="12:28" ht="15" customHeight="1">
      <c r="L19" s="174"/>
      <c r="M19" s="171">
        <f>M18+N18</f>
        <v>5736</v>
      </c>
      <c r="N19" s="172"/>
      <c r="O19" s="31" t="s">
        <v>4</v>
      </c>
      <c r="P19" s="109"/>
      <c r="Q19" s="50" t="s">
        <v>5</v>
      </c>
      <c r="S19" s="183" t="s">
        <v>260</v>
      </c>
      <c r="T19" s="105">
        <v>4772</v>
      </c>
      <c r="U19" s="107">
        <v>4650</v>
      </c>
      <c r="V19" s="110">
        <v>3543</v>
      </c>
      <c r="W19" s="105">
        <v>147</v>
      </c>
      <c r="X19" s="107">
        <v>108</v>
      </c>
      <c r="Y19" s="110">
        <v>173</v>
      </c>
      <c r="Z19" s="105">
        <f>T19+W19</f>
        <v>4919</v>
      </c>
      <c r="AA19" s="107">
        <f>U19+X19</f>
        <v>4758</v>
      </c>
      <c r="AB19" s="142">
        <v>3683</v>
      </c>
    </row>
    <row r="20" spans="2:28" ht="15" customHeight="1">
      <c r="B20" s="85" t="s">
        <v>7</v>
      </c>
      <c r="C20" s="44"/>
      <c r="H20" s="63"/>
      <c r="L20" s="173" t="s">
        <v>119</v>
      </c>
      <c r="M20" s="105">
        <v>78</v>
      </c>
      <c r="N20" s="107">
        <v>86</v>
      </c>
      <c r="O20" s="58"/>
      <c r="P20" s="110">
        <v>51</v>
      </c>
      <c r="Q20" s="56"/>
      <c r="S20" s="184"/>
      <c r="T20" s="171">
        <f>T19+U19</f>
        <v>9422</v>
      </c>
      <c r="U20" s="172"/>
      <c r="V20" s="109"/>
      <c r="W20" s="171">
        <f>W19+X19</f>
        <v>255</v>
      </c>
      <c r="X20" s="172"/>
      <c r="Y20" s="109"/>
      <c r="Z20" s="171">
        <f>SUM(Z19:AA19)</f>
        <v>9677</v>
      </c>
      <c r="AA20" s="172"/>
      <c r="AB20" s="141"/>
    </row>
    <row r="21" spans="3:28" ht="15" customHeight="1" thickBot="1">
      <c r="C21" s="44"/>
      <c r="H21" s="63"/>
      <c r="L21" s="174"/>
      <c r="M21" s="171">
        <f>M20+N20</f>
        <v>164</v>
      </c>
      <c r="N21" s="172"/>
      <c r="O21" s="31" t="s">
        <v>4</v>
      </c>
      <c r="P21" s="109"/>
      <c r="Q21" s="50" t="s">
        <v>5</v>
      </c>
      <c r="S21" s="183" t="s">
        <v>120</v>
      </c>
      <c r="T21" s="105">
        <v>1456</v>
      </c>
      <c r="U21" s="107">
        <v>1368</v>
      </c>
      <c r="V21" s="110">
        <v>1045</v>
      </c>
      <c r="W21" s="105">
        <v>56</v>
      </c>
      <c r="X21" s="107">
        <v>67</v>
      </c>
      <c r="Y21" s="110">
        <v>83</v>
      </c>
      <c r="Z21" s="105">
        <f>T21+W21</f>
        <v>1512</v>
      </c>
      <c r="AA21" s="107">
        <f>U21+X21</f>
        <v>1435</v>
      </c>
      <c r="AB21" s="142">
        <v>1114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73" t="s">
        <v>120</v>
      </c>
      <c r="M22" s="105">
        <v>1505</v>
      </c>
      <c r="N22" s="107">
        <v>1432</v>
      </c>
      <c r="O22" s="58"/>
      <c r="P22" s="110">
        <v>1111</v>
      </c>
      <c r="Q22" s="56"/>
      <c r="S22" s="184"/>
      <c r="T22" s="171">
        <f>T21+U21</f>
        <v>2824</v>
      </c>
      <c r="U22" s="172"/>
      <c r="V22" s="109"/>
      <c r="W22" s="171">
        <f>W21+X21</f>
        <v>123</v>
      </c>
      <c r="X22" s="172"/>
      <c r="Y22" s="109"/>
      <c r="Z22" s="171">
        <f>SUM(Z21:AA21)</f>
        <v>2947</v>
      </c>
      <c r="AA22" s="172"/>
      <c r="AB22" s="141"/>
    </row>
    <row r="23" spans="2:28" ht="15" customHeight="1">
      <c r="B23" s="13" t="s">
        <v>9</v>
      </c>
      <c r="C23" s="92">
        <f aca="true" t="shared" si="0" ref="C23:E24">C32+C41</f>
        <v>0</v>
      </c>
      <c r="D23" s="92">
        <f t="shared" si="0"/>
        <v>26</v>
      </c>
      <c r="E23" s="92">
        <f t="shared" si="0"/>
        <v>21</v>
      </c>
      <c r="F23" s="93">
        <f>SUM(D23:E23)</f>
        <v>47</v>
      </c>
      <c r="G23" s="47" t="s">
        <v>105</v>
      </c>
      <c r="H23" s="68">
        <f>F23-'７月'!F23</f>
        <v>11</v>
      </c>
      <c r="I23" s="48" t="s">
        <v>106</v>
      </c>
      <c r="J23" s="34" t="str">
        <f aca="true" t="shared" si="1" ref="J23:J29">IF(H23=0,"",IF(H23&gt;0,"↑","↓"))</f>
        <v>↑</v>
      </c>
      <c r="L23" s="174"/>
      <c r="M23" s="171">
        <f>M22+N22</f>
        <v>2937</v>
      </c>
      <c r="N23" s="172"/>
      <c r="O23" s="31" t="s">
        <v>4</v>
      </c>
      <c r="P23" s="109"/>
      <c r="Q23" s="50" t="s">
        <v>5</v>
      </c>
      <c r="S23" s="183" t="s">
        <v>121</v>
      </c>
      <c r="T23" s="105">
        <v>452</v>
      </c>
      <c r="U23" s="107">
        <v>444</v>
      </c>
      <c r="V23" s="110">
        <v>282</v>
      </c>
      <c r="W23" s="105">
        <v>1</v>
      </c>
      <c r="X23" s="107">
        <v>2</v>
      </c>
      <c r="Y23" s="110">
        <v>3</v>
      </c>
      <c r="Z23" s="105">
        <f>T23+W23</f>
        <v>453</v>
      </c>
      <c r="AA23" s="107">
        <f>U23+X23</f>
        <v>446</v>
      </c>
      <c r="AB23" s="142">
        <v>283</v>
      </c>
    </row>
    <row r="24" spans="2:28" ht="15" customHeight="1">
      <c r="B24" s="13" t="s">
        <v>10</v>
      </c>
      <c r="C24" s="92">
        <f t="shared" si="0"/>
        <v>6</v>
      </c>
      <c r="D24" s="92">
        <f t="shared" si="0"/>
        <v>10</v>
      </c>
      <c r="E24" s="92">
        <f t="shared" si="0"/>
        <v>12</v>
      </c>
      <c r="F24" s="93">
        <f aca="true" t="shared" si="2" ref="F24:F29">SUM(D24:E24)</f>
        <v>22</v>
      </c>
      <c r="G24" s="47" t="s">
        <v>105</v>
      </c>
      <c r="H24" s="68">
        <f>F24-'７月'!F24</f>
        <v>-8</v>
      </c>
      <c r="I24" s="48" t="s">
        <v>106</v>
      </c>
      <c r="J24" s="34" t="str">
        <f t="shared" si="1"/>
        <v>↓</v>
      </c>
      <c r="L24" s="173" t="s">
        <v>121</v>
      </c>
      <c r="M24" s="105">
        <v>450</v>
      </c>
      <c r="N24" s="107">
        <v>444</v>
      </c>
      <c r="O24" s="58"/>
      <c r="P24" s="110">
        <v>281</v>
      </c>
      <c r="Q24" s="56"/>
      <c r="S24" s="184"/>
      <c r="T24" s="171">
        <f>T23+U23</f>
        <v>896</v>
      </c>
      <c r="U24" s="172"/>
      <c r="V24" s="109"/>
      <c r="W24" s="171">
        <f>W23+X23</f>
        <v>3</v>
      </c>
      <c r="X24" s="172"/>
      <c r="Y24" s="109"/>
      <c r="Z24" s="171">
        <f>SUM(Z23:AA23)</f>
        <v>899</v>
      </c>
      <c r="AA24" s="172"/>
      <c r="AB24" s="141"/>
    </row>
    <row r="25" spans="2:28" ht="15" customHeight="1">
      <c r="B25" s="13" t="s">
        <v>11</v>
      </c>
      <c r="C25" s="92">
        <f aca="true" t="shared" si="3" ref="C25:E29">C34+C43</f>
        <v>125</v>
      </c>
      <c r="D25" s="92">
        <f t="shared" si="3"/>
        <v>114</v>
      </c>
      <c r="E25" s="92">
        <f t="shared" si="3"/>
        <v>76</v>
      </c>
      <c r="F25" s="93">
        <f t="shared" si="2"/>
        <v>190</v>
      </c>
      <c r="G25" s="47" t="s">
        <v>105</v>
      </c>
      <c r="H25" s="68">
        <f>F25-'７月'!F25</f>
        <v>-8</v>
      </c>
      <c r="I25" s="48" t="s">
        <v>106</v>
      </c>
      <c r="J25" s="34" t="str">
        <f t="shared" si="1"/>
        <v>↓</v>
      </c>
      <c r="L25" s="174"/>
      <c r="M25" s="171">
        <f>M24+N24</f>
        <v>894</v>
      </c>
      <c r="N25" s="172"/>
      <c r="O25" s="31" t="s">
        <v>4</v>
      </c>
      <c r="P25" s="109"/>
      <c r="Q25" s="50" t="s">
        <v>5</v>
      </c>
      <c r="S25" s="183" t="s">
        <v>122</v>
      </c>
      <c r="T25" s="105">
        <v>1944</v>
      </c>
      <c r="U25" s="107">
        <v>1835</v>
      </c>
      <c r="V25" s="110">
        <v>1646</v>
      </c>
      <c r="W25" s="105">
        <v>130</v>
      </c>
      <c r="X25" s="107">
        <v>78</v>
      </c>
      <c r="Y25" s="110">
        <v>166</v>
      </c>
      <c r="Z25" s="105">
        <f>T25+W25</f>
        <v>2074</v>
      </c>
      <c r="AA25" s="107">
        <f>U25+X25</f>
        <v>1913</v>
      </c>
      <c r="AB25" s="142">
        <v>1793</v>
      </c>
    </row>
    <row r="26" spans="2:28" ht="15" customHeight="1">
      <c r="B26" s="13" t="s">
        <v>12</v>
      </c>
      <c r="C26" s="92">
        <f t="shared" si="3"/>
        <v>66</v>
      </c>
      <c r="D26" s="92">
        <f t="shared" si="3"/>
        <v>72</v>
      </c>
      <c r="E26" s="92">
        <f t="shared" si="3"/>
        <v>46</v>
      </c>
      <c r="F26" s="93">
        <f t="shared" si="2"/>
        <v>118</v>
      </c>
      <c r="G26" s="47" t="s">
        <v>105</v>
      </c>
      <c r="H26" s="68">
        <f>F26-'７月'!F26</f>
        <v>20</v>
      </c>
      <c r="I26" s="48" t="s">
        <v>106</v>
      </c>
      <c r="J26" s="34" t="str">
        <f t="shared" si="1"/>
        <v>↑</v>
      </c>
      <c r="L26" s="173" t="s">
        <v>122</v>
      </c>
      <c r="M26" s="105">
        <v>1977</v>
      </c>
      <c r="N26" s="107">
        <v>1788</v>
      </c>
      <c r="O26" s="58"/>
      <c r="P26" s="110">
        <v>1700</v>
      </c>
      <c r="Q26" s="56"/>
      <c r="S26" s="184"/>
      <c r="T26" s="171">
        <f>T25+U25</f>
        <v>3779</v>
      </c>
      <c r="U26" s="172"/>
      <c r="V26" s="109"/>
      <c r="W26" s="171">
        <f>W25+X25</f>
        <v>208</v>
      </c>
      <c r="X26" s="172"/>
      <c r="Y26" s="109"/>
      <c r="Z26" s="171">
        <f>SUM(Z25:AA25)</f>
        <v>3987</v>
      </c>
      <c r="AA26" s="172"/>
      <c r="AB26" s="141"/>
    </row>
    <row r="27" spans="2:28" ht="15" customHeight="1">
      <c r="B27" s="13" t="s">
        <v>13</v>
      </c>
      <c r="C27" s="92">
        <f t="shared" si="3"/>
        <v>8</v>
      </c>
      <c r="D27" s="92">
        <f t="shared" si="3"/>
        <v>1</v>
      </c>
      <c r="E27" s="92">
        <f t="shared" si="3"/>
        <v>0</v>
      </c>
      <c r="F27" s="93">
        <f t="shared" si="2"/>
        <v>1</v>
      </c>
      <c r="G27" s="47" t="s">
        <v>105</v>
      </c>
      <c r="H27" s="68">
        <f>F27-'７月'!F27</f>
        <v>0</v>
      </c>
      <c r="I27" s="48" t="s">
        <v>106</v>
      </c>
      <c r="J27" s="34">
        <f t="shared" si="1"/>
      </c>
      <c r="L27" s="174"/>
      <c r="M27" s="171">
        <f>M26+N26</f>
        <v>3765</v>
      </c>
      <c r="N27" s="172"/>
      <c r="O27" s="31" t="s">
        <v>4</v>
      </c>
      <c r="P27" s="109"/>
      <c r="Q27" s="50" t="s">
        <v>5</v>
      </c>
      <c r="S27" s="183" t="s">
        <v>155</v>
      </c>
      <c r="T27" s="105">
        <v>2728</v>
      </c>
      <c r="U27" s="107">
        <v>2760</v>
      </c>
      <c r="V27" s="110">
        <v>2020</v>
      </c>
      <c r="W27" s="105">
        <v>53</v>
      </c>
      <c r="X27" s="107">
        <v>110</v>
      </c>
      <c r="Y27" s="110">
        <v>118</v>
      </c>
      <c r="Z27" s="105">
        <f>T27+W27</f>
        <v>2781</v>
      </c>
      <c r="AA27" s="107">
        <f>U27+X27</f>
        <v>2870</v>
      </c>
      <c r="AB27" s="142">
        <v>2117</v>
      </c>
    </row>
    <row r="28" spans="2:28" ht="15" customHeight="1" thickBot="1">
      <c r="B28" s="14" t="s">
        <v>14</v>
      </c>
      <c r="C28" s="94">
        <f t="shared" si="3"/>
        <v>19</v>
      </c>
      <c r="D28" s="94">
        <f t="shared" si="3"/>
        <v>8</v>
      </c>
      <c r="E28" s="94">
        <f t="shared" si="3"/>
        <v>5</v>
      </c>
      <c r="F28" s="95">
        <f t="shared" si="2"/>
        <v>13</v>
      </c>
      <c r="G28" s="57" t="s">
        <v>105</v>
      </c>
      <c r="H28" s="71">
        <f>F28-'７月'!F28</f>
        <v>9</v>
      </c>
      <c r="I28" s="51" t="s">
        <v>106</v>
      </c>
      <c r="J28" s="34" t="str">
        <f t="shared" si="1"/>
        <v>↑</v>
      </c>
      <c r="L28" s="173" t="s">
        <v>123</v>
      </c>
      <c r="M28" s="105">
        <v>330</v>
      </c>
      <c r="N28" s="107">
        <v>308</v>
      </c>
      <c r="O28" s="58"/>
      <c r="P28" s="110">
        <v>280</v>
      </c>
      <c r="Q28" s="56"/>
      <c r="S28" s="184"/>
      <c r="T28" s="171">
        <f>T27+U27</f>
        <v>5488</v>
      </c>
      <c r="U28" s="172"/>
      <c r="V28" s="109"/>
      <c r="W28" s="171">
        <f>W27+X27</f>
        <v>163</v>
      </c>
      <c r="X28" s="172"/>
      <c r="Y28" s="109"/>
      <c r="Z28" s="171">
        <f>SUM(Z27:AA27)</f>
        <v>5651</v>
      </c>
      <c r="AA28" s="172"/>
      <c r="AB28" s="141"/>
    </row>
    <row r="29" spans="2:28" ht="15" customHeight="1" thickBot="1">
      <c r="B29" s="150" t="s">
        <v>15</v>
      </c>
      <c r="C29" s="151">
        <f t="shared" si="3"/>
        <v>42</v>
      </c>
      <c r="D29" s="153">
        <f t="shared" si="3"/>
        <v>51</v>
      </c>
      <c r="E29" s="154">
        <f t="shared" si="3"/>
        <v>34</v>
      </c>
      <c r="F29" s="152">
        <f t="shared" si="2"/>
        <v>85</v>
      </c>
      <c r="G29" s="59" t="s">
        <v>105</v>
      </c>
      <c r="H29" s="72">
        <f>F29-'７月'!F29</f>
        <v>-18</v>
      </c>
      <c r="I29" s="60" t="s">
        <v>106</v>
      </c>
      <c r="J29" s="34" t="str">
        <f t="shared" si="1"/>
        <v>↓</v>
      </c>
      <c r="L29" s="174"/>
      <c r="M29" s="171">
        <f>M28+N28</f>
        <v>638</v>
      </c>
      <c r="N29" s="172"/>
      <c r="O29" s="31" t="s">
        <v>4</v>
      </c>
      <c r="P29" s="145"/>
      <c r="Q29" s="50" t="s">
        <v>5</v>
      </c>
      <c r="S29" s="183" t="s">
        <v>127</v>
      </c>
      <c r="T29" s="105">
        <v>1018</v>
      </c>
      <c r="U29" s="107">
        <v>1028</v>
      </c>
      <c r="V29" s="110">
        <v>670</v>
      </c>
      <c r="W29" s="105">
        <v>1</v>
      </c>
      <c r="X29" s="107">
        <v>4</v>
      </c>
      <c r="Y29" s="110">
        <v>5</v>
      </c>
      <c r="Z29" s="105">
        <f>T29+W29</f>
        <v>1019</v>
      </c>
      <c r="AA29" s="107">
        <f>U29+X29</f>
        <v>1032</v>
      </c>
      <c r="AB29" s="142">
        <v>672</v>
      </c>
    </row>
    <row r="30" spans="2:28" ht="15" customHeight="1" thickBot="1">
      <c r="B30" s="10"/>
      <c r="C30" s="44"/>
      <c r="H30" s="63"/>
      <c r="L30" s="173" t="s">
        <v>124</v>
      </c>
      <c r="M30" s="105">
        <v>1149</v>
      </c>
      <c r="N30" s="107">
        <v>1169</v>
      </c>
      <c r="O30" s="58"/>
      <c r="P30" s="110">
        <v>945</v>
      </c>
      <c r="Q30" s="56"/>
      <c r="S30" s="184"/>
      <c r="T30" s="171">
        <f>T29+U29</f>
        <v>2046</v>
      </c>
      <c r="U30" s="172"/>
      <c r="V30" s="109"/>
      <c r="W30" s="171">
        <f>W29+X29</f>
        <v>5</v>
      </c>
      <c r="X30" s="172"/>
      <c r="Y30" s="109"/>
      <c r="Z30" s="171">
        <f>SUM(Z29:AA29)</f>
        <v>2051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4"/>
      <c r="M31" s="171">
        <f>M30+N30</f>
        <v>2318</v>
      </c>
      <c r="N31" s="172"/>
      <c r="O31" s="31" t="s">
        <v>4</v>
      </c>
      <c r="P31" s="109"/>
      <c r="Q31" s="50" t="s">
        <v>5</v>
      </c>
      <c r="S31" s="183" t="s">
        <v>128</v>
      </c>
      <c r="T31" s="105">
        <v>151</v>
      </c>
      <c r="U31" s="107">
        <v>147</v>
      </c>
      <c r="V31" s="110">
        <v>97</v>
      </c>
      <c r="W31" s="105">
        <v>0</v>
      </c>
      <c r="X31" s="107">
        <v>0</v>
      </c>
      <c r="Y31" s="110">
        <v>0</v>
      </c>
      <c r="Z31" s="105">
        <f>T31+W31</f>
        <v>151</v>
      </c>
      <c r="AA31" s="107">
        <f>U31+X31</f>
        <v>147</v>
      </c>
      <c r="AB31" s="142">
        <v>97</v>
      </c>
    </row>
    <row r="32" spans="2:28" ht="15" customHeight="1">
      <c r="B32" s="13" t="s">
        <v>9</v>
      </c>
      <c r="C32" s="103">
        <v>0</v>
      </c>
      <c r="D32" s="103">
        <v>26</v>
      </c>
      <c r="E32" s="103">
        <v>20</v>
      </c>
      <c r="F32" s="93">
        <f>D32+E32</f>
        <v>46</v>
      </c>
      <c r="G32" s="47" t="s">
        <v>4</v>
      </c>
      <c r="H32" s="68">
        <f>F32-'７月'!F32</f>
        <v>12</v>
      </c>
      <c r="I32" s="48" t="s">
        <v>5</v>
      </c>
      <c r="J32" s="34" t="str">
        <f aca="true" t="shared" si="4" ref="J32:J38">IF(H32=0,"",IF(H32&gt;0,"↑","↓"))</f>
        <v>↑</v>
      </c>
      <c r="L32" s="173" t="s">
        <v>125</v>
      </c>
      <c r="M32" s="105">
        <v>1263</v>
      </c>
      <c r="N32" s="107">
        <v>1334</v>
      </c>
      <c r="O32" s="58"/>
      <c r="P32" s="110">
        <v>900</v>
      </c>
      <c r="Q32" s="56"/>
      <c r="S32" s="184"/>
      <c r="T32" s="171">
        <f>T31+U31</f>
        <v>298</v>
      </c>
      <c r="U32" s="172"/>
      <c r="V32" s="109"/>
      <c r="W32" s="171">
        <f>W31+X31</f>
        <v>0</v>
      </c>
      <c r="X32" s="172"/>
      <c r="Y32" s="109"/>
      <c r="Z32" s="171">
        <f>SUM(Z31:AA31)</f>
        <v>298</v>
      </c>
      <c r="AA32" s="172"/>
      <c r="AB32" s="141"/>
    </row>
    <row r="33" spans="2:28" ht="15" customHeight="1">
      <c r="B33" s="13" t="s">
        <v>10</v>
      </c>
      <c r="C33" s="103">
        <v>6</v>
      </c>
      <c r="D33" s="103">
        <v>10</v>
      </c>
      <c r="E33" s="103">
        <v>12</v>
      </c>
      <c r="F33" s="93">
        <f aca="true" t="shared" si="5" ref="F33:F38">D33+E33</f>
        <v>22</v>
      </c>
      <c r="G33" s="47" t="s">
        <v>4</v>
      </c>
      <c r="H33" s="68">
        <f>F33-'７月'!F33</f>
        <v>-8</v>
      </c>
      <c r="I33" s="48" t="s">
        <v>5</v>
      </c>
      <c r="J33" s="34" t="str">
        <f t="shared" si="4"/>
        <v>↓</v>
      </c>
      <c r="L33" s="174"/>
      <c r="M33" s="171">
        <f>M32+N32</f>
        <v>2597</v>
      </c>
      <c r="N33" s="172"/>
      <c r="O33" s="31" t="s">
        <v>4</v>
      </c>
      <c r="P33" s="109"/>
      <c r="Q33" s="50" t="s">
        <v>5</v>
      </c>
      <c r="S33" s="183" t="s">
        <v>129</v>
      </c>
      <c r="T33" s="105">
        <v>184</v>
      </c>
      <c r="U33" s="107">
        <v>195</v>
      </c>
      <c r="V33" s="110">
        <v>107</v>
      </c>
      <c r="W33" s="105">
        <v>3</v>
      </c>
      <c r="X33" s="107">
        <v>2</v>
      </c>
      <c r="Y33" s="110">
        <v>5</v>
      </c>
      <c r="Z33" s="105">
        <f>T33+W33</f>
        <v>187</v>
      </c>
      <c r="AA33" s="107">
        <f>U33+X33</f>
        <v>197</v>
      </c>
      <c r="AB33" s="142">
        <v>112</v>
      </c>
    </row>
    <row r="34" spans="2:28" ht="15" customHeight="1">
      <c r="B34" s="13" t="s">
        <v>11</v>
      </c>
      <c r="C34" s="103">
        <v>84</v>
      </c>
      <c r="D34" s="103">
        <v>77</v>
      </c>
      <c r="E34" s="103">
        <v>62</v>
      </c>
      <c r="F34" s="93">
        <f t="shared" si="5"/>
        <v>139</v>
      </c>
      <c r="G34" s="47" t="s">
        <v>4</v>
      </c>
      <c r="H34" s="68">
        <f>F34-'７月'!F34</f>
        <v>-6</v>
      </c>
      <c r="I34" s="48" t="s">
        <v>5</v>
      </c>
      <c r="J34" s="34" t="str">
        <f t="shared" si="4"/>
        <v>↓</v>
      </c>
      <c r="L34" s="173" t="s">
        <v>126</v>
      </c>
      <c r="M34" s="105">
        <v>369</v>
      </c>
      <c r="N34" s="107">
        <v>367</v>
      </c>
      <c r="O34" s="58"/>
      <c r="P34" s="110">
        <v>272</v>
      </c>
      <c r="Q34" s="56"/>
      <c r="S34" s="184"/>
      <c r="T34" s="171">
        <f>T33+U33</f>
        <v>379</v>
      </c>
      <c r="U34" s="172"/>
      <c r="V34" s="109"/>
      <c r="W34" s="171">
        <f>W33+X33</f>
        <v>5</v>
      </c>
      <c r="X34" s="172"/>
      <c r="Y34" s="109"/>
      <c r="Z34" s="171">
        <f>SUM(Z33:AA33)</f>
        <v>384</v>
      </c>
      <c r="AA34" s="172"/>
      <c r="AB34" s="141"/>
    </row>
    <row r="35" spans="2:28" ht="15" customHeight="1">
      <c r="B35" s="13" t="s">
        <v>12</v>
      </c>
      <c r="C35" s="103">
        <v>45</v>
      </c>
      <c r="D35" s="103">
        <v>55</v>
      </c>
      <c r="E35" s="103">
        <v>41</v>
      </c>
      <c r="F35" s="93">
        <f t="shared" si="5"/>
        <v>96</v>
      </c>
      <c r="G35" s="47" t="s">
        <v>4</v>
      </c>
      <c r="H35" s="68">
        <f>F35-'７月'!F35</f>
        <v>18</v>
      </c>
      <c r="I35" s="48" t="s">
        <v>5</v>
      </c>
      <c r="J35" s="34" t="str">
        <f t="shared" si="4"/>
        <v>↑</v>
      </c>
      <c r="L35" s="174"/>
      <c r="M35" s="171">
        <f>M34+N34</f>
        <v>736</v>
      </c>
      <c r="N35" s="172"/>
      <c r="O35" s="31" t="s">
        <v>4</v>
      </c>
      <c r="P35" s="109"/>
      <c r="Q35" s="50" t="s">
        <v>5</v>
      </c>
      <c r="S35" s="183" t="s">
        <v>130</v>
      </c>
      <c r="T35" s="105">
        <v>860</v>
      </c>
      <c r="U35" s="107">
        <v>854</v>
      </c>
      <c r="V35" s="110">
        <v>600</v>
      </c>
      <c r="W35" s="105">
        <v>80</v>
      </c>
      <c r="X35" s="107">
        <v>78</v>
      </c>
      <c r="Y35" s="110">
        <v>75</v>
      </c>
      <c r="Z35" s="105">
        <f>T35+W35</f>
        <v>940</v>
      </c>
      <c r="AA35" s="107">
        <f>U35+X35</f>
        <v>932</v>
      </c>
      <c r="AB35" s="142">
        <v>663</v>
      </c>
    </row>
    <row r="36" spans="2:28" ht="15" customHeight="1">
      <c r="B36" s="13" t="s">
        <v>13</v>
      </c>
      <c r="C36" s="103">
        <v>8</v>
      </c>
      <c r="D36" s="103">
        <v>1</v>
      </c>
      <c r="E36" s="103">
        <v>0</v>
      </c>
      <c r="F36" s="93">
        <f t="shared" si="5"/>
        <v>1</v>
      </c>
      <c r="G36" s="47" t="s">
        <v>4</v>
      </c>
      <c r="H36" s="68">
        <f>F36-'７月'!F36</f>
        <v>1</v>
      </c>
      <c r="I36" s="48" t="s">
        <v>5</v>
      </c>
      <c r="J36" s="34" t="str">
        <f t="shared" si="4"/>
        <v>↑</v>
      </c>
      <c r="L36" s="173" t="s">
        <v>127</v>
      </c>
      <c r="M36" s="105">
        <v>1019</v>
      </c>
      <c r="N36" s="107">
        <v>1032</v>
      </c>
      <c r="O36" s="58"/>
      <c r="P36" s="110">
        <v>672</v>
      </c>
      <c r="Q36" s="56"/>
      <c r="S36" s="184"/>
      <c r="T36" s="171">
        <f>T35+U35</f>
        <v>1714</v>
      </c>
      <c r="U36" s="172"/>
      <c r="V36" s="109"/>
      <c r="W36" s="171">
        <f>W35+X35</f>
        <v>158</v>
      </c>
      <c r="X36" s="172"/>
      <c r="Y36" s="109"/>
      <c r="Z36" s="171">
        <f>SUM(Z35:AA35)</f>
        <v>1872</v>
      </c>
      <c r="AA36" s="172"/>
      <c r="AB36" s="141"/>
    </row>
    <row r="37" spans="2:28" ht="15" customHeight="1" thickBot="1">
      <c r="B37" s="14" t="s">
        <v>14</v>
      </c>
      <c r="C37" s="104">
        <v>5</v>
      </c>
      <c r="D37" s="104">
        <v>0</v>
      </c>
      <c r="E37" s="104">
        <v>0</v>
      </c>
      <c r="F37" s="95">
        <f t="shared" si="5"/>
        <v>0</v>
      </c>
      <c r="G37" s="57" t="s">
        <v>4</v>
      </c>
      <c r="H37" s="71">
        <f>F37-'７月'!F37</f>
        <v>0</v>
      </c>
      <c r="I37" s="51" t="s">
        <v>5</v>
      </c>
      <c r="J37" s="34">
        <f t="shared" si="4"/>
      </c>
      <c r="L37" s="174"/>
      <c r="M37" s="171">
        <f>M36+N36</f>
        <v>2051</v>
      </c>
      <c r="N37" s="172"/>
      <c r="O37" s="31" t="s">
        <v>4</v>
      </c>
      <c r="P37" s="109"/>
      <c r="Q37" s="50" t="s">
        <v>5</v>
      </c>
      <c r="S37" s="183" t="s">
        <v>156</v>
      </c>
      <c r="T37" s="105">
        <v>332</v>
      </c>
      <c r="U37" s="107">
        <v>343</v>
      </c>
      <c r="V37" s="110">
        <v>235</v>
      </c>
      <c r="W37" s="105">
        <v>7</v>
      </c>
      <c r="X37" s="107">
        <v>1</v>
      </c>
      <c r="Y37" s="110">
        <v>8</v>
      </c>
      <c r="Z37" s="105">
        <f>T37+W37</f>
        <v>339</v>
      </c>
      <c r="AA37" s="107">
        <f>U37+X37</f>
        <v>344</v>
      </c>
      <c r="AB37" s="142">
        <v>242</v>
      </c>
    </row>
    <row r="38" spans="2:28" ht="15" customHeight="1" thickBot="1">
      <c r="B38" s="15" t="s">
        <v>15</v>
      </c>
      <c r="C38" s="96">
        <v>36</v>
      </c>
      <c r="D38" s="96">
        <v>39</v>
      </c>
      <c r="E38" s="155">
        <v>29</v>
      </c>
      <c r="F38" s="156">
        <f t="shared" si="5"/>
        <v>68</v>
      </c>
      <c r="G38" s="59" t="s">
        <v>4</v>
      </c>
      <c r="H38" s="72">
        <f>F38-'７月'!F38</f>
        <v>-3</v>
      </c>
      <c r="I38" s="60" t="s">
        <v>5</v>
      </c>
      <c r="J38" s="34" t="str">
        <f t="shared" si="4"/>
        <v>↓</v>
      </c>
      <c r="L38" s="173" t="s">
        <v>128</v>
      </c>
      <c r="M38" s="105">
        <v>147</v>
      </c>
      <c r="N38" s="107">
        <v>144</v>
      </c>
      <c r="O38" s="58"/>
      <c r="P38" s="110">
        <v>94</v>
      </c>
      <c r="Q38" s="56"/>
      <c r="S38" s="184"/>
      <c r="T38" s="171">
        <f>T37+U37</f>
        <v>675</v>
      </c>
      <c r="U38" s="172"/>
      <c r="V38" s="109"/>
      <c r="W38" s="171">
        <f>W37+X37</f>
        <v>8</v>
      </c>
      <c r="X38" s="172"/>
      <c r="Y38" s="109"/>
      <c r="Z38" s="171">
        <f>SUM(Z37:AA37)</f>
        <v>683</v>
      </c>
      <c r="AA38" s="172"/>
      <c r="AB38" s="141"/>
    </row>
    <row r="39" spans="2:28" ht="15" customHeight="1" thickBot="1">
      <c r="B39" s="10"/>
      <c r="C39" s="44"/>
      <c r="H39" s="63"/>
      <c r="L39" s="174"/>
      <c r="M39" s="171">
        <f>M38+N38</f>
        <v>291</v>
      </c>
      <c r="N39" s="172"/>
      <c r="O39" s="31" t="s">
        <v>4</v>
      </c>
      <c r="P39" s="109"/>
      <c r="Q39" s="50" t="s">
        <v>5</v>
      </c>
      <c r="S39" s="183" t="s">
        <v>132</v>
      </c>
      <c r="T39" s="105">
        <v>187</v>
      </c>
      <c r="U39" s="107">
        <v>189</v>
      </c>
      <c r="V39" s="110">
        <v>114</v>
      </c>
      <c r="W39" s="105">
        <v>3</v>
      </c>
      <c r="X39" s="107">
        <v>0</v>
      </c>
      <c r="Y39" s="110">
        <v>3</v>
      </c>
      <c r="Z39" s="105">
        <f>T39+W39</f>
        <v>190</v>
      </c>
      <c r="AA39" s="107">
        <f>U39+X39</f>
        <v>189</v>
      </c>
      <c r="AB39" s="142">
        <v>117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73" t="s">
        <v>129</v>
      </c>
      <c r="M40" s="105">
        <v>187</v>
      </c>
      <c r="N40" s="107">
        <v>197</v>
      </c>
      <c r="O40" s="58"/>
      <c r="P40" s="110">
        <v>112</v>
      </c>
      <c r="Q40" s="56"/>
      <c r="S40" s="184"/>
      <c r="T40" s="171">
        <f>T39+U39</f>
        <v>376</v>
      </c>
      <c r="U40" s="172"/>
      <c r="V40" s="109"/>
      <c r="W40" s="171">
        <f>W39+X39</f>
        <v>3</v>
      </c>
      <c r="X40" s="172"/>
      <c r="Y40" s="109"/>
      <c r="Z40" s="171">
        <f>SUM(Z39:AA39)</f>
        <v>379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1</v>
      </c>
      <c r="F41" s="93">
        <f>SUM(D41:E41)</f>
        <v>1</v>
      </c>
      <c r="G41" s="47" t="s">
        <v>4</v>
      </c>
      <c r="H41" s="68">
        <f>F41-'７月'!F41</f>
        <v>-1</v>
      </c>
      <c r="I41" s="48" t="s">
        <v>5</v>
      </c>
      <c r="J41" s="34" t="str">
        <f aca="true" t="shared" si="6" ref="J41:J47">IF(H41=0,"",IF(H41&gt;0,"↑","↓"))</f>
        <v>↓</v>
      </c>
      <c r="L41" s="174"/>
      <c r="M41" s="171">
        <f>M40+N40</f>
        <v>384</v>
      </c>
      <c r="N41" s="172"/>
      <c r="O41" s="31" t="s">
        <v>4</v>
      </c>
      <c r="P41" s="109"/>
      <c r="Q41" s="50" t="s">
        <v>5</v>
      </c>
      <c r="S41" s="183" t="s">
        <v>133</v>
      </c>
      <c r="T41" s="105">
        <v>111</v>
      </c>
      <c r="U41" s="107">
        <v>98</v>
      </c>
      <c r="V41" s="110">
        <v>63</v>
      </c>
      <c r="W41" s="105">
        <v>0</v>
      </c>
      <c r="X41" s="107">
        <v>0</v>
      </c>
      <c r="Y41" s="110">
        <v>0</v>
      </c>
      <c r="Z41" s="105">
        <f>T41+W41</f>
        <v>111</v>
      </c>
      <c r="AA41" s="107">
        <f>U41+X41</f>
        <v>98</v>
      </c>
      <c r="AB41" s="142">
        <v>63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7" ref="F42:F47">SUM(D42:E42)</f>
        <v>0</v>
      </c>
      <c r="G42" s="47" t="s">
        <v>4</v>
      </c>
      <c r="H42" s="68">
        <f>F42-'７月'!F42</f>
        <v>0</v>
      </c>
      <c r="I42" s="48" t="s">
        <v>5</v>
      </c>
      <c r="J42" s="34">
        <f t="shared" si="6"/>
      </c>
      <c r="L42" s="173" t="s">
        <v>130</v>
      </c>
      <c r="M42" s="105">
        <v>940</v>
      </c>
      <c r="N42" s="107">
        <v>932</v>
      </c>
      <c r="O42" s="58"/>
      <c r="P42" s="110">
        <v>663</v>
      </c>
      <c r="Q42" s="56"/>
      <c r="S42" s="184"/>
      <c r="T42" s="171">
        <f>T41+U41</f>
        <v>209</v>
      </c>
      <c r="U42" s="172"/>
      <c r="V42" s="109"/>
      <c r="W42" s="171">
        <f>W41+X41</f>
        <v>0</v>
      </c>
      <c r="X42" s="172"/>
      <c r="Y42" s="109"/>
      <c r="Z42" s="171">
        <f>SUM(Z41:AA41)</f>
        <v>209</v>
      </c>
      <c r="AA42" s="172"/>
      <c r="AB42" s="141"/>
    </row>
    <row r="43" spans="2:28" ht="15" customHeight="1">
      <c r="B43" s="13" t="s">
        <v>11</v>
      </c>
      <c r="C43" s="103">
        <v>41</v>
      </c>
      <c r="D43" s="103">
        <v>37</v>
      </c>
      <c r="E43" s="103">
        <v>14</v>
      </c>
      <c r="F43" s="93">
        <f t="shared" si="7"/>
        <v>51</v>
      </c>
      <c r="G43" s="47" t="s">
        <v>4</v>
      </c>
      <c r="H43" s="68">
        <f>F43-'７月'!F43</f>
        <v>-2</v>
      </c>
      <c r="I43" s="48" t="s">
        <v>5</v>
      </c>
      <c r="J43" s="34" t="str">
        <f t="shared" si="6"/>
        <v>↓</v>
      </c>
      <c r="L43" s="174"/>
      <c r="M43" s="171">
        <f>M42+N42</f>
        <v>1872</v>
      </c>
      <c r="N43" s="172"/>
      <c r="O43" s="31" t="s">
        <v>4</v>
      </c>
      <c r="P43" s="109"/>
      <c r="Q43" s="50" t="s">
        <v>5</v>
      </c>
      <c r="S43" s="183" t="s">
        <v>134</v>
      </c>
      <c r="T43" s="98">
        <v>20580</v>
      </c>
      <c r="U43" s="99">
        <v>20007</v>
      </c>
      <c r="V43" s="100">
        <v>15007</v>
      </c>
      <c r="W43" s="98">
        <v>533</v>
      </c>
      <c r="X43" s="99">
        <v>518</v>
      </c>
      <c r="Y43" s="100">
        <v>728</v>
      </c>
      <c r="Z43" s="98">
        <f>Z7+Z9+Z11+Z13+Z15+Z17+Z19+Z21+Z23+Z25+Z27+Z29+Z31+Z33+Z35+Z37+Z39+Z41</f>
        <v>21113</v>
      </c>
      <c r="AA43" s="99">
        <f>AA7+AA9+AA11+AA13+AA15+AA17+AA19+AA21+AA23+AA25+AA27+AA29+AA31+AA33+AA35+AA37+AA39+AA41</f>
        <v>20525</v>
      </c>
      <c r="AB43" s="143">
        <v>15588</v>
      </c>
    </row>
    <row r="44" spans="2:28" ht="15" customHeight="1" thickBot="1">
      <c r="B44" s="13" t="s">
        <v>12</v>
      </c>
      <c r="C44" s="103">
        <v>21</v>
      </c>
      <c r="D44" s="103">
        <v>17</v>
      </c>
      <c r="E44" s="103">
        <v>5</v>
      </c>
      <c r="F44" s="93">
        <f t="shared" si="7"/>
        <v>22</v>
      </c>
      <c r="G44" s="47" t="s">
        <v>4</v>
      </c>
      <c r="H44" s="68">
        <f>F44-'７月'!F44</f>
        <v>2</v>
      </c>
      <c r="I44" s="48" t="s">
        <v>5</v>
      </c>
      <c r="J44" s="34" t="str">
        <f t="shared" si="6"/>
        <v>↑</v>
      </c>
      <c r="L44" s="173" t="s">
        <v>131</v>
      </c>
      <c r="M44" s="105">
        <v>339</v>
      </c>
      <c r="N44" s="107">
        <v>344</v>
      </c>
      <c r="O44" s="58"/>
      <c r="P44" s="108">
        <v>242</v>
      </c>
      <c r="Q44" s="56"/>
      <c r="S44" s="195"/>
      <c r="T44" s="175">
        <f>T43+U43</f>
        <v>40587</v>
      </c>
      <c r="U44" s="176"/>
      <c r="V44" s="101"/>
      <c r="W44" s="175">
        <f>W43+X43</f>
        <v>1051</v>
      </c>
      <c r="X44" s="176"/>
      <c r="Y44" s="101"/>
      <c r="Z44" s="175">
        <f>SUM(Z43:AA43)</f>
        <v>41638</v>
      </c>
      <c r="AA44" s="176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0</v>
      </c>
      <c r="F45" s="93">
        <f t="shared" si="7"/>
        <v>0</v>
      </c>
      <c r="G45" s="47" t="s">
        <v>4</v>
      </c>
      <c r="H45" s="68">
        <f>F45-'７月'!F45</f>
        <v>-1</v>
      </c>
      <c r="I45" s="48" t="s">
        <v>5</v>
      </c>
      <c r="J45" s="34" t="str">
        <f t="shared" si="6"/>
        <v>↓</v>
      </c>
      <c r="L45" s="174"/>
      <c r="M45" s="171">
        <f>M44+N44</f>
        <v>683</v>
      </c>
      <c r="N45" s="172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14</v>
      </c>
      <c r="D46" s="104">
        <v>8</v>
      </c>
      <c r="E46" s="104">
        <v>5</v>
      </c>
      <c r="F46" s="95">
        <f t="shared" si="7"/>
        <v>13</v>
      </c>
      <c r="G46" s="57" t="s">
        <v>4</v>
      </c>
      <c r="H46" s="71">
        <f>F46-'７月'!F46</f>
        <v>9</v>
      </c>
      <c r="I46" s="51" t="s">
        <v>5</v>
      </c>
      <c r="J46" s="34" t="str">
        <f t="shared" si="6"/>
        <v>↑</v>
      </c>
      <c r="L46" s="173" t="s">
        <v>132</v>
      </c>
      <c r="M46" s="105">
        <v>190</v>
      </c>
      <c r="N46" s="107">
        <v>189</v>
      </c>
      <c r="O46" s="58"/>
      <c r="P46" s="110">
        <v>117</v>
      </c>
      <c r="Q46" s="56"/>
      <c r="T46" s="196" t="s">
        <v>250</v>
      </c>
      <c r="U46" s="203"/>
      <c r="V46" s="203"/>
      <c r="W46" s="203"/>
      <c r="X46" s="203"/>
      <c r="Y46" s="203"/>
      <c r="Z46" s="203"/>
      <c r="AA46" s="203"/>
    </row>
    <row r="47" spans="2:27" ht="15" customHeight="1" thickBot="1">
      <c r="B47" s="15" t="s">
        <v>15</v>
      </c>
      <c r="C47" s="96">
        <v>6</v>
      </c>
      <c r="D47" s="96">
        <v>12</v>
      </c>
      <c r="E47" s="96">
        <v>5</v>
      </c>
      <c r="F47" s="97">
        <f t="shared" si="7"/>
        <v>17</v>
      </c>
      <c r="G47" s="61" t="s">
        <v>4</v>
      </c>
      <c r="H47" s="72">
        <f>F47-'７月'!F47</f>
        <v>-15</v>
      </c>
      <c r="I47" s="60" t="s">
        <v>5</v>
      </c>
      <c r="J47" s="34" t="str">
        <f t="shared" si="6"/>
        <v>↓</v>
      </c>
      <c r="L47" s="174"/>
      <c r="M47" s="171">
        <f>M46+N46</f>
        <v>379</v>
      </c>
      <c r="N47" s="172"/>
      <c r="O47" s="31" t="s">
        <v>4</v>
      </c>
      <c r="P47" s="109"/>
      <c r="Q47" s="50" t="s">
        <v>5</v>
      </c>
      <c r="T47" s="203"/>
      <c r="U47" s="203"/>
      <c r="V47" s="203"/>
      <c r="W47" s="203"/>
      <c r="X47" s="203"/>
      <c r="Y47" s="203"/>
      <c r="Z47" s="203"/>
      <c r="AA47" s="203"/>
    </row>
    <row r="48" spans="12:27" ht="15" customHeight="1">
      <c r="L48" s="173" t="s">
        <v>133</v>
      </c>
      <c r="M48" s="105">
        <v>111</v>
      </c>
      <c r="N48" s="107">
        <v>98</v>
      </c>
      <c r="O48" s="58"/>
      <c r="P48" s="110">
        <v>63</v>
      </c>
      <c r="Q48" s="56"/>
      <c r="T48" s="203"/>
      <c r="U48" s="203"/>
      <c r="V48" s="203"/>
      <c r="W48" s="203"/>
      <c r="X48" s="203"/>
      <c r="Y48" s="203"/>
      <c r="Z48" s="203"/>
      <c r="AA48" s="203"/>
    </row>
    <row r="49" spans="12:27" ht="15" customHeight="1">
      <c r="L49" s="174"/>
      <c r="M49" s="171">
        <f>M48+N48</f>
        <v>209</v>
      </c>
      <c r="N49" s="172"/>
      <c r="O49" s="31" t="s">
        <v>4</v>
      </c>
      <c r="P49" s="109"/>
      <c r="Q49" s="50" t="s">
        <v>5</v>
      </c>
      <c r="T49" s="203"/>
      <c r="U49" s="203"/>
      <c r="V49" s="203"/>
      <c r="W49" s="203"/>
      <c r="X49" s="203"/>
      <c r="Y49" s="203"/>
      <c r="Z49" s="203"/>
      <c r="AA49" s="203"/>
    </row>
    <row r="50" spans="12:17" ht="15" customHeight="1">
      <c r="L50" s="173" t="s">
        <v>135</v>
      </c>
      <c r="M50" s="105">
        <v>409</v>
      </c>
      <c r="N50" s="107">
        <v>389</v>
      </c>
      <c r="O50" s="58"/>
      <c r="P50" s="110">
        <v>222</v>
      </c>
      <c r="Q50" s="56"/>
    </row>
    <row r="51" spans="12:17" ht="15" customHeight="1">
      <c r="L51" s="174"/>
      <c r="M51" s="171">
        <f>M50+N50</f>
        <v>798</v>
      </c>
      <c r="N51" s="172"/>
      <c r="O51" s="31" t="s">
        <v>4</v>
      </c>
      <c r="P51" s="109"/>
      <c r="Q51" s="50" t="s">
        <v>5</v>
      </c>
    </row>
    <row r="52" spans="12:17" ht="15" customHeight="1">
      <c r="L52" s="173" t="s">
        <v>134</v>
      </c>
      <c r="M52" s="98">
        <v>21113</v>
      </c>
      <c r="N52" s="99">
        <v>20525</v>
      </c>
      <c r="O52" s="58"/>
      <c r="P52" s="147">
        <v>15588</v>
      </c>
      <c r="Q52" s="56"/>
    </row>
    <row r="53" spans="12:17" ht="15" customHeight="1" thickBot="1">
      <c r="L53" s="177"/>
      <c r="M53" s="175">
        <f>M52+N52</f>
        <v>41638</v>
      </c>
      <c r="N53" s="176"/>
      <c r="O53" s="62" t="s">
        <v>4</v>
      </c>
      <c r="P53" s="101"/>
      <c r="Q53" s="42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L28:L29"/>
    <mergeCell ref="M29:N29"/>
    <mergeCell ref="M21:N21"/>
    <mergeCell ref="M23:N23"/>
    <mergeCell ref="L24:L25"/>
    <mergeCell ref="M25:N25"/>
    <mergeCell ref="L20:L21"/>
    <mergeCell ref="L22:L23"/>
    <mergeCell ref="D16:F16"/>
    <mergeCell ref="D17:F17"/>
    <mergeCell ref="D18:F18"/>
    <mergeCell ref="L16:L17"/>
    <mergeCell ref="L18:L19"/>
    <mergeCell ref="M27:N27"/>
    <mergeCell ref="L26:L27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T46:AA49"/>
    <mergeCell ref="M11:N11"/>
    <mergeCell ref="L6:L7"/>
    <mergeCell ref="L8:L9"/>
    <mergeCell ref="L10:L11"/>
    <mergeCell ref="M13:N13"/>
    <mergeCell ref="M15:N15"/>
    <mergeCell ref="M9:N9"/>
    <mergeCell ref="M17:N17"/>
    <mergeCell ref="M19:N19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9">
      <selection activeCell="E31" sqref="E31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"平成"&amp;WIDECHAR('目次'!B3)&amp;"年９月１日の人口"</f>
        <v>平成３０年９月１日の人口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2">
        <f>D9+D15</f>
        <v>41738</v>
      </c>
      <c r="E3" s="163"/>
      <c r="F3" s="164"/>
      <c r="G3" s="45" t="s">
        <v>4</v>
      </c>
      <c r="H3" s="66">
        <f>D3-'８月'!D3</f>
        <v>100</v>
      </c>
      <c r="I3" s="46" t="s">
        <v>106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65">
        <f>D10+D16</f>
        <v>21173</v>
      </c>
      <c r="E4" s="166"/>
      <c r="F4" s="167"/>
      <c r="G4" s="47" t="s">
        <v>4</v>
      </c>
      <c r="H4" s="67">
        <f>D4-'８月'!D4</f>
        <v>60</v>
      </c>
      <c r="I4" s="48" t="s">
        <v>106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204" t="s">
        <v>111</v>
      </c>
      <c r="P4" s="205"/>
      <c r="Q4" s="192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165">
        <f>D11+D17</f>
        <v>20565</v>
      </c>
      <c r="E5" s="166"/>
      <c r="F5" s="167"/>
      <c r="G5" s="49" t="s">
        <v>4</v>
      </c>
      <c r="H5" s="69">
        <f>D5-'８月'!D5</f>
        <v>40</v>
      </c>
      <c r="I5" s="50" t="s">
        <v>106</v>
      </c>
      <c r="J5" s="34" t="str">
        <f>IF(H5=0,"",IF(H5&gt;0,"↑","↓"))</f>
        <v>↑</v>
      </c>
      <c r="L5" s="179"/>
      <c r="M5" s="89" t="s">
        <v>110</v>
      </c>
      <c r="N5" s="90"/>
      <c r="O5" s="206"/>
      <c r="P5" s="207"/>
      <c r="Q5" s="193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15641</v>
      </c>
      <c r="E6" s="169"/>
      <c r="F6" s="170"/>
      <c r="G6" s="53" t="s">
        <v>4</v>
      </c>
      <c r="H6" s="70">
        <f>D6-'８月'!D6</f>
        <v>53</v>
      </c>
      <c r="I6" s="54" t="s">
        <v>106</v>
      </c>
      <c r="J6" s="34" t="str">
        <f>IF(H6=0,"",IF(H6&gt;0,"↑","↓"))</f>
        <v>↑</v>
      </c>
      <c r="L6" s="173" t="s">
        <v>112</v>
      </c>
      <c r="M6" s="105">
        <v>127</v>
      </c>
      <c r="N6" s="106">
        <v>131</v>
      </c>
      <c r="O6" s="30"/>
      <c r="P6" s="108">
        <v>79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174"/>
      <c r="M7" s="171">
        <f>M6+N6</f>
        <v>258</v>
      </c>
      <c r="N7" s="172"/>
      <c r="O7" s="31" t="s">
        <v>4</v>
      </c>
      <c r="P7" s="109"/>
      <c r="Q7" s="50" t="s">
        <v>5</v>
      </c>
      <c r="S7" s="183" t="s">
        <v>112</v>
      </c>
      <c r="T7" s="105">
        <v>127</v>
      </c>
      <c r="U7" s="106">
        <v>130</v>
      </c>
      <c r="V7" s="108">
        <v>79</v>
      </c>
      <c r="W7" s="105">
        <v>0</v>
      </c>
      <c r="X7" s="106">
        <v>1</v>
      </c>
      <c r="Y7" s="110">
        <v>1</v>
      </c>
      <c r="Z7" s="105">
        <f>T7+W7</f>
        <v>127</v>
      </c>
      <c r="AA7" s="106">
        <f>U7+X7</f>
        <v>131</v>
      </c>
      <c r="AB7" s="140">
        <v>79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173" t="s">
        <v>113</v>
      </c>
      <c r="M8" s="105">
        <v>179</v>
      </c>
      <c r="N8" s="107">
        <v>169</v>
      </c>
      <c r="O8" s="58"/>
      <c r="P8" s="110">
        <v>115</v>
      </c>
      <c r="Q8" s="56"/>
      <c r="S8" s="184"/>
      <c r="T8" s="171">
        <f>T7+U7</f>
        <v>257</v>
      </c>
      <c r="U8" s="172"/>
      <c r="V8" s="109"/>
      <c r="W8" s="171">
        <f>W7+X7</f>
        <v>1</v>
      </c>
      <c r="X8" s="172"/>
      <c r="Y8" s="109"/>
      <c r="Z8" s="171">
        <f>SUM(Z7:AA7)</f>
        <v>258</v>
      </c>
      <c r="AA8" s="172"/>
      <c r="AB8" s="141"/>
      <c r="AD8" s="102"/>
    </row>
    <row r="9" spans="2:28" ht="15" customHeight="1">
      <c r="B9" s="81" t="s">
        <v>0</v>
      </c>
      <c r="C9" s="111"/>
      <c r="D9" s="162">
        <f>D10+D11</f>
        <v>40651</v>
      </c>
      <c r="E9" s="163"/>
      <c r="F9" s="164"/>
      <c r="G9" s="45" t="s">
        <v>4</v>
      </c>
      <c r="H9" s="66">
        <f>D9-'８月'!D9</f>
        <v>64</v>
      </c>
      <c r="I9" s="46" t="s">
        <v>106</v>
      </c>
      <c r="J9" s="34" t="str">
        <f>IF(H9=0,"",IF(H9&gt;0,"↑","↓"))</f>
        <v>↑</v>
      </c>
      <c r="L9" s="174"/>
      <c r="M9" s="171">
        <f>M8+N8</f>
        <v>348</v>
      </c>
      <c r="N9" s="172"/>
      <c r="O9" s="31" t="s">
        <v>4</v>
      </c>
      <c r="P9" s="109"/>
      <c r="Q9" s="50" t="s">
        <v>5</v>
      </c>
      <c r="S9" s="183" t="s">
        <v>113</v>
      </c>
      <c r="T9" s="105">
        <v>179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179</v>
      </c>
      <c r="AA9" s="107">
        <f>U9+X9</f>
        <v>169</v>
      </c>
      <c r="AB9" s="142">
        <v>115</v>
      </c>
    </row>
    <row r="10" spans="2:28" ht="15" customHeight="1">
      <c r="B10" s="112" t="s">
        <v>1</v>
      </c>
      <c r="C10" s="113"/>
      <c r="D10" s="165">
        <v>20618</v>
      </c>
      <c r="E10" s="166"/>
      <c r="F10" s="167"/>
      <c r="G10" s="47" t="s">
        <v>4</v>
      </c>
      <c r="H10" s="67">
        <f>D10-'８月'!D10</f>
        <v>38</v>
      </c>
      <c r="I10" s="48" t="s">
        <v>106</v>
      </c>
      <c r="J10" s="34" t="str">
        <f>IF(H10=0,"",IF(H10&gt;0,"↑","↓"))</f>
        <v>↑</v>
      </c>
      <c r="L10" s="173" t="s">
        <v>114</v>
      </c>
      <c r="M10" s="105">
        <v>1553</v>
      </c>
      <c r="N10" s="107">
        <v>1546</v>
      </c>
      <c r="O10" s="58"/>
      <c r="P10" s="110">
        <v>1121</v>
      </c>
      <c r="Q10" s="56"/>
      <c r="S10" s="184"/>
      <c r="T10" s="171">
        <f>T9+U9</f>
        <v>348</v>
      </c>
      <c r="U10" s="172"/>
      <c r="V10" s="109"/>
      <c r="W10" s="171">
        <f>W9+X9</f>
        <v>0</v>
      </c>
      <c r="X10" s="172"/>
      <c r="Y10" s="109"/>
      <c r="Z10" s="171">
        <f>SUM(Z9:AA9)</f>
        <v>348</v>
      </c>
      <c r="AA10" s="172"/>
      <c r="AB10" s="141"/>
    </row>
    <row r="11" spans="2:28" ht="15" customHeight="1">
      <c r="B11" s="112" t="s">
        <v>2</v>
      </c>
      <c r="C11" s="113"/>
      <c r="D11" s="165">
        <v>20033</v>
      </c>
      <c r="E11" s="166"/>
      <c r="F11" s="167"/>
      <c r="G11" s="47" t="s">
        <v>4</v>
      </c>
      <c r="H11" s="69">
        <f>D11-'８月'!D11</f>
        <v>26</v>
      </c>
      <c r="I11" s="48" t="s">
        <v>106</v>
      </c>
      <c r="J11" s="34" t="str">
        <f>IF(H11=0,"",IF(H11&gt;0,"↑","↓"))</f>
        <v>↑</v>
      </c>
      <c r="L11" s="174"/>
      <c r="M11" s="171">
        <f>M10+N10</f>
        <v>3099</v>
      </c>
      <c r="N11" s="172"/>
      <c r="O11" s="31" t="s">
        <v>4</v>
      </c>
      <c r="P11" s="109"/>
      <c r="Q11" s="50" t="s">
        <v>5</v>
      </c>
      <c r="S11" s="183" t="s">
        <v>114</v>
      </c>
      <c r="T11" s="105">
        <v>1540</v>
      </c>
      <c r="U11" s="107">
        <v>1533</v>
      </c>
      <c r="V11" s="110">
        <v>1107</v>
      </c>
      <c r="W11" s="105">
        <v>13</v>
      </c>
      <c r="X11" s="107">
        <v>13</v>
      </c>
      <c r="Y11" s="110">
        <v>20</v>
      </c>
      <c r="Z11" s="105">
        <f>T11+W11</f>
        <v>1553</v>
      </c>
      <c r="AA11" s="107">
        <f>U11+X11</f>
        <v>1546</v>
      </c>
      <c r="AB11" s="142">
        <v>1121</v>
      </c>
    </row>
    <row r="12" spans="2:28" ht="15" customHeight="1" thickBot="1">
      <c r="B12" s="114" t="s">
        <v>3</v>
      </c>
      <c r="C12" s="115"/>
      <c r="D12" s="168">
        <v>15007</v>
      </c>
      <c r="E12" s="169"/>
      <c r="F12" s="170"/>
      <c r="G12" s="53" t="s">
        <v>4</v>
      </c>
      <c r="H12" s="70">
        <f>D12-'８月'!D12</f>
        <v>28</v>
      </c>
      <c r="I12" s="54" t="s">
        <v>106</v>
      </c>
      <c r="J12" s="34" t="str">
        <f>IF(H12=0,"",IF(H12&gt;0,"↑","↓"))</f>
        <v>↑</v>
      </c>
      <c r="L12" s="173" t="s">
        <v>115</v>
      </c>
      <c r="M12" s="105">
        <v>2435</v>
      </c>
      <c r="N12" s="107">
        <v>2314</v>
      </c>
      <c r="O12" s="58"/>
      <c r="P12" s="110">
        <v>1702</v>
      </c>
      <c r="Q12" s="56"/>
      <c r="S12" s="184"/>
      <c r="T12" s="171">
        <f>T11+U11</f>
        <v>3073</v>
      </c>
      <c r="U12" s="172"/>
      <c r="V12" s="109"/>
      <c r="W12" s="171">
        <f>W11+X11</f>
        <v>26</v>
      </c>
      <c r="X12" s="172"/>
      <c r="Y12" s="109"/>
      <c r="Z12" s="171">
        <f>SUM(Z11:AA11)</f>
        <v>3099</v>
      </c>
      <c r="AA12" s="172"/>
      <c r="AB12" s="141"/>
    </row>
    <row r="13" spans="6:28" ht="15" customHeight="1">
      <c r="F13" s="91"/>
      <c r="H13" s="64"/>
      <c r="L13" s="174"/>
      <c r="M13" s="171">
        <f>M12+N12</f>
        <v>4749</v>
      </c>
      <c r="N13" s="172"/>
      <c r="O13" s="31" t="s">
        <v>4</v>
      </c>
      <c r="P13" s="109"/>
      <c r="Q13" s="50" t="s">
        <v>5</v>
      </c>
      <c r="S13" s="183" t="s">
        <v>115</v>
      </c>
      <c r="T13" s="105">
        <v>2424</v>
      </c>
      <c r="U13" s="107">
        <v>2311</v>
      </c>
      <c r="V13" s="110">
        <v>1694</v>
      </c>
      <c r="W13" s="105">
        <v>33</v>
      </c>
      <c r="X13" s="107">
        <v>30</v>
      </c>
      <c r="Y13" s="110">
        <v>46</v>
      </c>
      <c r="Z13" s="105">
        <f>T13+W13</f>
        <v>2457</v>
      </c>
      <c r="AA13" s="107">
        <f>U13+X13</f>
        <v>2341</v>
      </c>
      <c r="AB13" s="142">
        <v>1726</v>
      </c>
    </row>
    <row r="14" spans="2:28" ht="15" customHeight="1" thickBot="1">
      <c r="B14" s="117" t="s">
        <v>245</v>
      </c>
      <c r="C14" s="65"/>
      <c r="D14" s="65"/>
      <c r="E14" s="65"/>
      <c r="F14" s="91"/>
      <c r="G14" s="75" t="s">
        <v>6</v>
      </c>
      <c r="H14" s="76"/>
      <c r="I14" s="75"/>
      <c r="L14" s="173" t="s">
        <v>116</v>
      </c>
      <c r="M14" s="105">
        <v>733</v>
      </c>
      <c r="N14" s="107">
        <v>730</v>
      </c>
      <c r="O14" s="58"/>
      <c r="P14" s="110">
        <v>571</v>
      </c>
      <c r="Q14" s="56"/>
      <c r="S14" s="184"/>
      <c r="T14" s="171">
        <f>T13+U13</f>
        <v>4735</v>
      </c>
      <c r="U14" s="172"/>
      <c r="V14" s="109"/>
      <c r="W14" s="171">
        <f>W13+X13</f>
        <v>63</v>
      </c>
      <c r="X14" s="172"/>
      <c r="Y14" s="109"/>
      <c r="Z14" s="171">
        <f>SUM(Z13:AA13)</f>
        <v>4798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1087</v>
      </c>
      <c r="E15" s="163"/>
      <c r="F15" s="164"/>
      <c r="G15" s="45" t="s">
        <v>4</v>
      </c>
      <c r="H15" s="66">
        <f>D15-'８月'!D15</f>
        <v>36</v>
      </c>
      <c r="I15" s="46" t="s">
        <v>106</v>
      </c>
      <c r="J15" s="34" t="str">
        <f>IF(H15=0,"",IF(H15&gt;0,"↑","↓"))</f>
        <v>↑</v>
      </c>
      <c r="L15" s="174"/>
      <c r="M15" s="171">
        <f>M14+N14</f>
        <v>1463</v>
      </c>
      <c r="N15" s="172"/>
      <c r="O15" s="31" t="s">
        <v>4</v>
      </c>
      <c r="P15" s="109"/>
      <c r="Q15" s="50" t="s">
        <v>5</v>
      </c>
      <c r="S15" s="183" t="s">
        <v>116</v>
      </c>
      <c r="T15" s="105">
        <v>458</v>
      </c>
      <c r="U15" s="107">
        <v>460</v>
      </c>
      <c r="V15" s="110">
        <v>346</v>
      </c>
      <c r="W15" s="105">
        <v>5</v>
      </c>
      <c r="X15" s="107">
        <v>4</v>
      </c>
      <c r="Y15" s="110">
        <v>5</v>
      </c>
      <c r="Z15" s="105">
        <f>T15+W15</f>
        <v>463</v>
      </c>
      <c r="AA15" s="107">
        <f>U15+X15</f>
        <v>464</v>
      </c>
      <c r="AB15" s="142">
        <v>349</v>
      </c>
    </row>
    <row r="16" spans="2:28" ht="15" customHeight="1">
      <c r="B16" s="112" t="s">
        <v>1</v>
      </c>
      <c r="C16" s="113"/>
      <c r="D16" s="165">
        <v>555</v>
      </c>
      <c r="E16" s="166"/>
      <c r="F16" s="167"/>
      <c r="G16" s="47" t="s">
        <v>4</v>
      </c>
      <c r="H16" s="67">
        <f>D16-'８月'!D16</f>
        <v>22</v>
      </c>
      <c r="I16" s="48" t="s">
        <v>106</v>
      </c>
      <c r="J16" s="34" t="str">
        <f>IF(H16=0,"",IF(H16&gt;0,"↑","↓"))</f>
        <v>↑</v>
      </c>
      <c r="L16" s="173" t="s">
        <v>117</v>
      </c>
      <c r="M16" s="105">
        <v>2700</v>
      </c>
      <c r="N16" s="107">
        <v>2598</v>
      </c>
      <c r="O16" s="58"/>
      <c r="P16" s="110">
        <v>2038</v>
      </c>
      <c r="Q16" s="56"/>
      <c r="S16" s="184"/>
      <c r="T16" s="171">
        <f>T15+U15</f>
        <v>918</v>
      </c>
      <c r="U16" s="172"/>
      <c r="V16" s="109"/>
      <c r="W16" s="171">
        <f>W15+X15</f>
        <v>9</v>
      </c>
      <c r="X16" s="172"/>
      <c r="Y16" s="109"/>
      <c r="Z16" s="171">
        <f>SUM(Z15:AA15)</f>
        <v>927</v>
      </c>
      <c r="AA16" s="172"/>
      <c r="AB16" s="141"/>
    </row>
    <row r="17" spans="2:28" ht="15" customHeight="1">
      <c r="B17" s="112" t="s">
        <v>2</v>
      </c>
      <c r="C17" s="113"/>
      <c r="D17" s="165">
        <v>532</v>
      </c>
      <c r="E17" s="166"/>
      <c r="F17" s="167"/>
      <c r="G17" s="47" t="s">
        <v>4</v>
      </c>
      <c r="H17" s="69">
        <f>D17-'８月'!D17</f>
        <v>14</v>
      </c>
      <c r="I17" s="48" t="s">
        <v>106</v>
      </c>
      <c r="J17" s="34" t="str">
        <f>IF(H17=0,"",IF(H17&gt;0,"↑","↓"))</f>
        <v>↑</v>
      </c>
      <c r="L17" s="174"/>
      <c r="M17" s="171">
        <f>M16+N16</f>
        <v>5298</v>
      </c>
      <c r="N17" s="172"/>
      <c r="O17" s="31" t="s">
        <v>4</v>
      </c>
      <c r="P17" s="109"/>
      <c r="Q17" s="50" t="s">
        <v>5</v>
      </c>
      <c r="S17" s="183" t="s">
        <v>259</v>
      </c>
      <c r="T17" s="105">
        <v>1674</v>
      </c>
      <c r="U17" s="107">
        <v>1510</v>
      </c>
      <c r="V17" s="110">
        <v>1260</v>
      </c>
      <c r="W17" s="105">
        <v>7</v>
      </c>
      <c r="X17" s="107">
        <v>19</v>
      </c>
      <c r="Y17" s="110">
        <v>22</v>
      </c>
      <c r="Z17" s="105">
        <f>T17+W17</f>
        <v>1681</v>
      </c>
      <c r="AA17" s="107">
        <f>U17+X17</f>
        <v>1529</v>
      </c>
      <c r="AB17" s="142">
        <v>1263</v>
      </c>
    </row>
    <row r="18" spans="2:28" ht="15" customHeight="1" thickBot="1">
      <c r="B18" s="114" t="s">
        <v>3</v>
      </c>
      <c r="C18" s="115"/>
      <c r="D18" s="168">
        <v>634</v>
      </c>
      <c r="E18" s="169"/>
      <c r="F18" s="170"/>
      <c r="G18" s="53" t="s">
        <v>4</v>
      </c>
      <c r="H18" s="70">
        <f>D18-'８月'!D18</f>
        <v>25</v>
      </c>
      <c r="I18" s="54" t="s">
        <v>106</v>
      </c>
      <c r="J18" s="34" t="str">
        <f>IF(H18=0,"",IF(H18&gt;0,"↑","↓"))</f>
        <v>↑</v>
      </c>
      <c r="L18" s="173" t="s">
        <v>118</v>
      </c>
      <c r="M18" s="105">
        <v>2949</v>
      </c>
      <c r="N18" s="107">
        <v>2806</v>
      </c>
      <c r="O18" s="58"/>
      <c r="P18" s="110">
        <v>2260</v>
      </c>
      <c r="Q18" s="56"/>
      <c r="S18" s="184"/>
      <c r="T18" s="171">
        <f>T17+U17</f>
        <v>3184</v>
      </c>
      <c r="U18" s="172"/>
      <c r="V18" s="109"/>
      <c r="W18" s="171">
        <f>W17+X17</f>
        <v>26</v>
      </c>
      <c r="X18" s="172"/>
      <c r="Y18" s="109"/>
      <c r="Z18" s="171">
        <f>SUM(Z17:AA17)</f>
        <v>3210</v>
      </c>
      <c r="AA18" s="172"/>
      <c r="AB18" s="141"/>
    </row>
    <row r="19" spans="12:28" ht="15" customHeight="1">
      <c r="L19" s="174"/>
      <c r="M19" s="171">
        <f>M18+N18</f>
        <v>5755</v>
      </c>
      <c r="N19" s="172"/>
      <c r="O19" s="31" t="s">
        <v>4</v>
      </c>
      <c r="P19" s="109"/>
      <c r="Q19" s="50" t="s">
        <v>5</v>
      </c>
      <c r="S19" s="183" t="s">
        <v>260</v>
      </c>
      <c r="T19" s="105">
        <v>4769</v>
      </c>
      <c r="U19" s="107">
        <v>4645</v>
      </c>
      <c r="V19" s="110">
        <v>3541</v>
      </c>
      <c r="W19" s="105">
        <v>156</v>
      </c>
      <c r="X19" s="107">
        <v>117</v>
      </c>
      <c r="Y19" s="110">
        <v>179</v>
      </c>
      <c r="Z19" s="105">
        <f>T19+W19</f>
        <v>4925</v>
      </c>
      <c r="AA19" s="107">
        <f>U19+X19</f>
        <v>4762</v>
      </c>
      <c r="AB19" s="142">
        <v>3686</v>
      </c>
    </row>
    <row r="20" spans="2:28" ht="15" customHeight="1">
      <c r="B20" s="85" t="s">
        <v>7</v>
      </c>
      <c r="C20" s="44"/>
      <c r="H20" s="63"/>
      <c r="L20" s="173" t="s">
        <v>119</v>
      </c>
      <c r="M20" s="105">
        <v>78</v>
      </c>
      <c r="N20" s="107">
        <v>86</v>
      </c>
      <c r="O20" s="58"/>
      <c r="P20" s="110">
        <v>51</v>
      </c>
      <c r="Q20" s="56"/>
      <c r="S20" s="184"/>
      <c r="T20" s="171">
        <f>T19+U19</f>
        <v>9414</v>
      </c>
      <c r="U20" s="172"/>
      <c r="V20" s="109"/>
      <c r="W20" s="171">
        <f>W19+X19</f>
        <v>273</v>
      </c>
      <c r="X20" s="172"/>
      <c r="Y20" s="109"/>
      <c r="Z20" s="171">
        <f>SUM(Z19:AA19)</f>
        <v>9687</v>
      </c>
      <c r="AA20" s="172"/>
      <c r="AB20" s="141"/>
    </row>
    <row r="21" spans="3:28" ht="15" customHeight="1" thickBot="1">
      <c r="C21" s="44"/>
      <c r="H21" s="63"/>
      <c r="L21" s="174"/>
      <c r="M21" s="171">
        <f>M20+N20</f>
        <v>164</v>
      </c>
      <c r="N21" s="172"/>
      <c r="O21" s="31" t="s">
        <v>4</v>
      </c>
      <c r="P21" s="109"/>
      <c r="Q21" s="50" t="s">
        <v>5</v>
      </c>
      <c r="S21" s="183" t="s">
        <v>120</v>
      </c>
      <c r="T21" s="105">
        <v>1459</v>
      </c>
      <c r="U21" s="107">
        <v>1370</v>
      </c>
      <c r="V21" s="110">
        <v>1046</v>
      </c>
      <c r="W21" s="105">
        <v>56</v>
      </c>
      <c r="X21" s="107">
        <v>65</v>
      </c>
      <c r="Y21" s="110">
        <v>84</v>
      </c>
      <c r="Z21" s="105">
        <f>T21+W21</f>
        <v>1515</v>
      </c>
      <c r="AA21" s="107">
        <f>U21+X21</f>
        <v>1435</v>
      </c>
      <c r="AB21" s="142">
        <v>1116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73" t="s">
        <v>120</v>
      </c>
      <c r="M22" s="105">
        <v>1508</v>
      </c>
      <c r="N22" s="107">
        <v>1432</v>
      </c>
      <c r="O22" s="58"/>
      <c r="P22" s="110">
        <v>1113</v>
      </c>
      <c r="Q22" s="56"/>
      <c r="S22" s="184"/>
      <c r="T22" s="171">
        <f>T21+U21</f>
        <v>2829</v>
      </c>
      <c r="U22" s="172"/>
      <c r="V22" s="109"/>
      <c r="W22" s="171">
        <f>W21+X21</f>
        <v>121</v>
      </c>
      <c r="X22" s="172"/>
      <c r="Y22" s="109"/>
      <c r="Z22" s="171">
        <f>SUM(Z21:AA21)</f>
        <v>2950</v>
      </c>
      <c r="AA22" s="172"/>
      <c r="AB22" s="141"/>
    </row>
    <row r="23" spans="2:28" ht="15" customHeight="1">
      <c r="B23" s="13" t="s">
        <v>9</v>
      </c>
      <c r="C23" s="92">
        <f aca="true" t="shared" si="0" ref="C23:E24">C32+C41</f>
        <v>0</v>
      </c>
      <c r="D23" s="92">
        <f t="shared" si="0"/>
        <v>24</v>
      </c>
      <c r="E23" s="92">
        <f t="shared" si="0"/>
        <v>29</v>
      </c>
      <c r="F23" s="93">
        <f>SUM(D23:E23)</f>
        <v>53</v>
      </c>
      <c r="G23" s="47" t="s">
        <v>4</v>
      </c>
      <c r="H23" s="68">
        <f>F23-'８月'!F23</f>
        <v>6</v>
      </c>
      <c r="I23" s="48" t="s">
        <v>5</v>
      </c>
      <c r="J23" s="34" t="str">
        <f aca="true" t="shared" si="1" ref="J23:J29">IF(H23=0,"",IF(H23&gt;0,"↑","↓"))</f>
        <v>↑</v>
      </c>
      <c r="L23" s="174"/>
      <c r="M23" s="171">
        <f>M22+N22</f>
        <v>2940</v>
      </c>
      <c r="N23" s="172"/>
      <c r="O23" s="31" t="s">
        <v>4</v>
      </c>
      <c r="P23" s="109"/>
      <c r="Q23" s="50" t="s">
        <v>5</v>
      </c>
      <c r="S23" s="183" t="s">
        <v>121</v>
      </c>
      <c r="T23" s="105">
        <v>453</v>
      </c>
      <c r="U23" s="107">
        <v>445</v>
      </c>
      <c r="V23" s="110">
        <v>282</v>
      </c>
      <c r="W23" s="105">
        <v>1</v>
      </c>
      <c r="X23" s="107">
        <v>2</v>
      </c>
      <c r="Y23" s="110">
        <v>3</v>
      </c>
      <c r="Z23" s="105">
        <f>T23+W23</f>
        <v>454</v>
      </c>
      <c r="AA23" s="107">
        <f>U23+X23</f>
        <v>447</v>
      </c>
      <c r="AB23" s="142">
        <v>283</v>
      </c>
    </row>
    <row r="24" spans="2:28" ht="15" customHeight="1">
      <c r="B24" s="13" t="s">
        <v>10</v>
      </c>
      <c r="C24" s="92">
        <f t="shared" si="0"/>
        <v>7</v>
      </c>
      <c r="D24" s="92">
        <f t="shared" si="0"/>
        <v>7</v>
      </c>
      <c r="E24" s="92">
        <f t="shared" si="0"/>
        <v>13</v>
      </c>
      <c r="F24" s="93">
        <f aca="true" t="shared" si="2" ref="F24:F29">SUM(D24:E24)</f>
        <v>20</v>
      </c>
      <c r="G24" s="47" t="s">
        <v>4</v>
      </c>
      <c r="H24" s="68">
        <f>F24-'８月'!F24</f>
        <v>-2</v>
      </c>
      <c r="I24" s="48" t="s">
        <v>5</v>
      </c>
      <c r="J24" s="34" t="str">
        <f t="shared" si="1"/>
        <v>↓</v>
      </c>
      <c r="L24" s="173" t="s">
        <v>121</v>
      </c>
      <c r="M24" s="105">
        <v>451</v>
      </c>
      <c r="N24" s="107">
        <v>445</v>
      </c>
      <c r="O24" s="58"/>
      <c r="P24" s="110">
        <v>281</v>
      </c>
      <c r="Q24" s="56"/>
      <c r="S24" s="184"/>
      <c r="T24" s="171">
        <f>T23+U23</f>
        <v>898</v>
      </c>
      <c r="U24" s="172"/>
      <c r="V24" s="109"/>
      <c r="W24" s="171">
        <f>W23+X23</f>
        <v>3</v>
      </c>
      <c r="X24" s="172"/>
      <c r="Y24" s="109"/>
      <c r="Z24" s="171">
        <f>SUM(Z23:AA23)</f>
        <v>901</v>
      </c>
      <c r="AA24" s="172"/>
      <c r="AB24" s="141"/>
    </row>
    <row r="25" spans="2:28" ht="15" customHeight="1">
      <c r="B25" s="13" t="s">
        <v>11</v>
      </c>
      <c r="C25" s="92">
        <f aca="true" t="shared" si="3" ref="C25:E29">C34+C43</f>
        <v>121</v>
      </c>
      <c r="D25" s="92">
        <f t="shared" si="3"/>
        <v>112</v>
      </c>
      <c r="E25" s="92">
        <f t="shared" si="3"/>
        <v>88</v>
      </c>
      <c r="F25" s="93">
        <f t="shared" si="2"/>
        <v>200</v>
      </c>
      <c r="G25" s="47" t="s">
        <v>4</v>
      </c>
      <c r="H25" s="68">
        <f>F25-'８月'!F25</f>
        <v>10</v>
      </c>
      <c r="I25" s="48" t="s">
        <v>5</v>
      </c>
      <c r="J25" s="34" t="str">
        <f t="shared" si="1"/>
        <v>↑</v>
      </c>
      <c r="L25" s="174"/>
      <c r="M25" s="171">
        <f>M24+N24</f>
        <v>896</v>
      </c>
      <c r="N25" s="172"/>
      <c r="O25" s="31" t="s">
        <v>4</v>
      </c>
      <c r="P25" s="109"/>
      <c r="Q25" s="50" t="s">
        <v>5</v>
      </c>
      <c r="S25" s="183" t="s">
        <v>122</v>
      </c>
      <c r="T25" s="105">
        <v>1953</v>
      </c>
      <c r="U25" s="107">
        <v>1845</v>
      </c>
      <c r="V25" s="110">
        <v>1655</v>
      </c>
      <c r="W25" s="105">
        <v>133</v>
      </c>
      <c r="X25" s="107">
        <v>76</v>
      </c>
      <c r="Y25" s="110">
        <v>169</v>
      </c>
      <c r="Z25" s="105">
        <f>T25+W25</f>
        <v>2086</v>
      </c>
      <c r="AA25" s="107">
        <f>U25+X25</f>
        <v>1921</v>
      </c>
      <c r="AB25" s="142">
        <v>1805</v>
      </c>
    </row>
    <row r="26" spans="2:28" ht="15" customHeight="1">
      <c r="B26" s="13" t="s">
        <v>12</v>
      </c>
      <c r="C26" s="92">
        <f t="shared" si="3"/>
        <v>58</v>
      </c>
      <c r="D26" s="92">
        <f t="shared" si="3"/>
        <v>70</v>
      </c>
      <c r="E26" s="92">
        <f t="shared" si="3"/>
        <v>62</v>
      </c>
      <c r="F26" s="93">
        <f>SUM(D26:E26)</f>
        <v>132</v>
      </c>
      <c r="G26" s="47" t="s">
        <v>4</v>
      </c>
      <c r="H26" s="68">
        <f>F26-'８月'!F26</f>
        <v>14</v>
      </c>
      <c r="I26" s="48" t="s">
        <v>5</v>
      </c>
      <c r="J26" s="34" t="str">
        <f t="shared" si="1"/>
        <v>↑</v>
      </c>
      <c r="L26" s="173" t="s">
        <v>122</v>
      </c>
      <c r="M26" s="105">
        <v>1987</v>
      </c>
      <c r="N26" s="107">
        <v>1797</v>
      </c>
      <c r="O26" s="58"/>
      <c r="P26" s="110">
        <v>1710</v>
      </c>
      <c r="Q26" s="56"/>
      <c r="S26" s="184"/>
      <c r="T26" s="171">
        <f>T25+U25</f>
        <v>3798</v>
      </c>
      <c r="U26" s="172"/>
      <c r="V26" s="109"/>
      <c r="W26" s="171">
        <f>W25+X25</f>
        <v>209</v>
      </c>
      <c r="X26" s="172"/>
      <c r="Y26" s="109"/>
      <c r="Z26" s="171">
        <f>SUM(Z25:AA25)</f>
        <v>4007</v>
      </c>
      <c r="AA26" s="172"/>
      <c r="AB26" s="141"/>
    </row>
    <row r="27" spans="2:28" ht="15" customHeight="1">
      <c r="B27" s="13" t="s">
        <v>13</v>
      </c>
      <c r="C27" s="92">
        <f t="shared" si="3"/>
        <v>12</v>
      </c>
      <c r="D27" s="92">
        <f t="shared" si="3"/>
        <v>3</v>
      </c>
      <c r="E27" s="92">
        <f t="shared" si="3"/>
        <v>1</v>
      </c>
      <c r="F27" s="93">
        <f t="shared" si="2"/>
        <v>4</v>
      </c>
      <c r="G27" s="47" t="s">
        <v>4</v>
      </c>
      <c r="H27" s="68">
        <f>F27-'８月'!F27</f>
        <v>3</v>
      </c>
      <c r="I27" s="48" t="s">
        <v>5</v>
      </c>
      <c r="J27" s="34" t="str">
        <f t="shared" si="1"/>
        <v>↑</v>
      </c>
      <c r="L27" s="174"/>
      <c r="M27" s="171">
        <f>M26+N26</f>
        <v>3784</v>
      </c>
      <c r="N27" s="172"/>
      <c r="O27" s="31" t="s">
        <v>4</v>
      </c>
      <c r="P27" s="109"/>
      <c r="Q27" s="50" t="s">
        <v>5</v>
      </c>
      <c r="S27" s="183" t="s">
        <v>155</v>
      </c>
      <c r="T27" s="105">
        <v>2735</v>
      </c>
      <c r="U27" s="107">
        <v>2756</v>
      </c>
      <c r="V27" s="110">
        <v>2022</v>
      </c>
      <c r="W27" s="105">
        <v>52</v>
      </c>
      <c r="X27" s="107">
        <v>109</v>
      </c>
      <c r="Y27" s="110">
        <v>117</v>
      </c>
      <c r="Z27" s="105">
        <f>T27+W27</f>
        <v>2787</v>
      </c>
      <c r="AA27" s="107">
        <f>U27+X27</f>
        <v>2865</v>
      </c>
      <c r="AB27" s="142">
        <v>2118</v>
      </c>
    </row>
    <row r="28" spans="2:28" ht="15" customHeight="1" thickBot="1">
      <c r="B28" s="14" t="s">
        <v>14</v>
      </c>
      <c r="C28" s="94">
        <f t="shared" si="3"/>
        <v>15</v>
      </c>
      <c r="D28" s="94">
        <f t="shared" si="3"/>
        <v>2</v>
      </c>
      <c r="E28" s="94">
        <f t="shared" si="3"/>
        <v>3</v>
      </c>
      <c r="F28" s="93">
        <f t="shared" si="2"/>
        <v>5</v>
      </c>
      <c r="G28" s="57" t="s">
        <v>4</v>
      </c>
      <c r="H28" s="71">
        <f>F28-'８月'!F28</f>
        <v>-8</v>
      </c>
      <c r="I28" s="51" t="s">
        <v>5</v>
      </c>
      <c r="J28" s="34" t="str">
        <f t="shared" si="1"/>
        <v>↓</v>
      </c>
      <c r="L28" s="173" t="s">
        <v>123</v>
      </c>
      <c r="M28" s="105">
        <v>335</v>
      </c>
      <c r="N28" s="107">
        <v>306</v>
      </c>
      <c r="O28" s="58"/>
      <c r="P28" s="110">
        <v>284</v>
      </c>
      <c r="Q28" s="56"/>
      <c r="S28" s="184"/>
      <c r="T28" s="171">
        <f>T27+U27</f>
        <v>5491</v>
      </c>
      <c r="U28" s="172"/>
      <c r="V28" s="109"/>
      <c r="W28" s="171">
        <f>W27+X27</f>
        <v>161</v>
      </c>
      <c r="X28" s="172"/>
      <c r="Y28" s="109"/>
      <c r="Z28" s="171">
        <f>SUM(Z27:AA27)</f>
        <v>5652</v>
      </c>
      <c r="AA28" s="172"/>
      <c r="AB28" s="141"/>
    </row>
    <row r="29" spans="2:28" ht="15" customHeight="1" thickBot="1">
      <c r="B29" s="15" t="s">
        <v>15</v>
      </c>
      <c r="C29" s="96">
        <f>C38+C47</f>
        <v>53</v>
      </c>
      <c r="D29" s="96">
        <f t="shared" si="3"/>
        <v>60</v>
      </c>
      <c r="E29" s="96">
        <f t="shared" si="3"/>
        <v>40</v>
      </c>
      <c r="F29" s="158">
        <f t="shared" si="2"/>
        <v>100</v>
      </c>
      <c r="G29" s="59" t="s">
        <v>4</v>
      </c>
      <c r="H29" s="72">
        <f>F29-'８月'!F29</f>
        <v>15</v>
      </c>
      <c r="I29" s="60" t="s">
        <v>5</v>
      </c>
      <c r="J29" s="34" t="str">
        <f t="shared" si="1"/>
        <v>↑</v>
      </c>
      <c r="L29" s="174"/>
      <c r="M29" s="171">
        <f>M28+N28</f>
        <v>641</v>
      </c>
      <c r="N29" s="172"/>
      <c r="O29" s="31" t="s">
        <v>4</v>
      </c>
      <c r="P29" s="145"/>
      <c r="Q29" s="50" t="s">
        <v>5</v>
      </c>
      <c r="S29" s="183" t="s">
        <v>127</v>
      </c>
      <c r="T29" s="105">
        <v>1019</v>
      </c>
      <c r="U29" s="107">
        <v>1032</v>
      </c>
      <c r="V29" s="110">
        <v>672</v>
      </c>
      <c r="W29" s="105">
        <v>1</v>
      </c>
      <c r="X29" s="107">
        <v>4</v>
      </c>
      <c r="Y29" s="110">
        <v>5</v>
      </c>
      <c r="Z29" s="105">
        <f>T29+W29</f>
        <v>1020</v>
      </c>
      <c r="AA29" s="107">
        <f>U29+X29</f>
        <v>1036</v>
      </c>
      <c r="AB29" s="142">
        <v>674</v>
      </c>
    </row>
    <row r="30" spans="2:28" ht="15" customHeight="1" thickBot="1">
      <c r="B30" s="10"/>
      <c r="C30" s="44"/>
      <c r="H30" s="63"/>
      <c r="L30" s="173" t="s">
        <v>124</v>
      </c>
      <c r="M30" s="105">
        <v>1158</v>
      </c>
      <c r="N30" s="107">
        <v>1173</v>
      </c>
      <c r="O30" s="58"/>
      <c r="P30" s="110">
        <v>948</v>
      </c>
      <c r="Q30" s="56"/>
      <c r="S30" s="184"/>
      <c r="T30" s="171">
        <f>T29+U29</f>
        <v>2051</v>
      </c>
      <c r="U30" s="172"/>
      <c r="V30" s="109"/>
      <c r="W30" s="171">
        <f>W29+X29</f>
        <v>5</v>
      </c>
      <c r="X30" s="172"/>
      <c r="Y30" s="109"/>
      <c r="Z30" s="171">
        <f>SUM(Z29:AA29)</f>
        <v>2056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107</v>
      </c>
      <c r="E31" s="12" t="s">
        <v>17</v>
      </c>
      <c r="F31" s="12" t="s">
        <v>19</v>
      </c>
      <c r="G31" s="77" t="s">
        <v>6</v>
      </c>
      <c r="H31" s="80"/>
      <c r="I31" s="79"/>
      <c r="L31" s="174"/>
      <c r="M31" s="171">
        <f>M30+N30</f>
        <v>2331</v>
      </c>
      <c r="N31" s="172"/>
      <c r="O31" s="31" t="s">
        <v>4</v>
      </c>
      <c r="P31" s="109"/>
      <c r="Q31" s="50" t="s">
        <v>5</v>
      </c>
      <c r="S31" s="183" t="s">
        <v>128</v>
      </c>
      <c r="T31" s="105">
        <v>151</v>
      </c>
      <c r="U31" s="107">
        <v>146</v>
      </c>
      <c r="V31" s="110">
        <v>97</v>
      </c>
      <c r="W31" s="105">
        <v>0</v>
      </c>
      <c r="X31" s="107">
        <v>0</v>
      </c>
      <c r="Y31" s="110">
        <v>0</v>
      </c>
      <c r="Z31" s="105">
        <f>T31+W31</f>
        <v>151</v>
      </c>
      <c r="AA31" s="107">
        <f>U31+X31</f>
        <v>146</v>
      </c>
      <c r="AB31" s="142">
        <v>97</v>
      </c>
    </row>
    <row r="32" spans="2:28" ht="15" customHeight="1">
      <c r="B32" s="13" t="s">
        <v>9</v>
      </c>
      <c r="C32" s="103">
        <v>0</v>
      </c>
      <c r="D32" s="103">
        <v>24</v>
      </c>
      <c r="E32" s="103">
        <v>29</v>
      </c>
      <c r="F32" s="93">
        <f>SUM(D32:E32)</f>
        <v>53</v>
      </c>
      <c r="G32" s="47" t="s">
        <v>4</v>
      </c>
      <c r="H32" s="68">
        <f>F32-'８月'!F32</f>
        <v>7</v>
      </c>
      <c r="I32" s="48" t="s">
        <v>5</v>
      </c>
      <c r="J32" s="34" t="str">
        <f aca="true" t="shared" si="4" ref="J32:J38">IF(H32=0,"",IF(H32&gt;0,"↑","↓"))</f>
        <v>↑</v>
      </c>
      <c r="L32" s="173" t="s">
        <v>125</v>
      </c>
      <c r="M32" s="105">
        <v>1260</v>
      </c>
      <c r="N32" s="107">
        <v>1325</v>
      </c>
      <c r="O32" s="58"/>
      <c r="P32" s="110">
        <v>897</v>
      </c>
      <c r="Q32" s="56"/>
      <c r="S32" s="184"/>
      <c r="T32" s="171">
        <f>T31+U31</f>
        <v>297</v>
      </c>
      <c r="U32" s="172"/>
      <c r="V32" s="109"/>
      <c r="W32" s="171">
        <f>W31+X31</f>
        <v>0</v>
      </c>
      <c r="X32" s="172"/>
      <c r="Y32" s="109"/>
      <c r="Z32" s="171">
        <f>SUM(Z31:AA31)</f>
        <v>297</v>
      </c>
      <c r="AA32" s="172"/>
      <c r="AB32" s="141"/>
    </row>
    <row r="33" spans="2:28" ht="15" customHeight="1">
      <c r="B33" s="13" t="s">
        <v>10</v>
      </c>
      <c r="C33" s="103">
        <v>7</v>
      </c>
      <c r="D33" s="103">
        <v>7</v>
      </c>
      <c r="E33" s="103">
        <v>13</v>
      </c>
      <c r="F33" s="93">
        <f aca="true" t="shared" si="5" ref="F33:F38">SUM(D33:E33)</f>
        <v>20</v>
      </c>
      <c r="G33" s="47" t="s">
        <v>4</v>
      </c>
      <c r="H33" s="68">
        <f>F33-'８月'!F33</f>
        <v>-2</v>
      </c>
      <c r="I33" s="48" t="s">
        <v>5</v>
      </c>
      <c r="J33" s="34" t="str">
        <f t="shared" si="4"/>
        <v>↓</v>
      </c>
      <c r="L33" s="174"/>
      <c r="M33" s="171">
        <f>M32+N32</f>
        <v>2585</v>
      </c>
      <c r="N33" s="172"/>
      <c r="O33" s="31" t="s">
        <v>4</v>
      </c>
      <c r="P33" s="109"/>
      <c r="Q33" s="50" t="s">
        <v>5</v>
      </c>
      <c r="S33" s="183" t="s">
        <v>129</v>
      </c>
      <c r="T33" s="105">
        <v>183</v>
      </c>
      <c r="U33" s="107">
        <v>195</v>
      </c>
      <c r="V33" s="110">
        <v>106</v>
      </c>
      <c r="W33" s="105">
        <v>3</v>
      </c>
      <c r="X33" s="107">
        <v>6</v>
      </c>
      <c r="Y33" s="110">
        <v>9</v>
      </c>
      <c r="Z33" s="105">
        <f>T33+W33</f>
        <v>186</v>
      </c>
      <c r="AA33" s="107">
        <f>U33+X33</f>
        <v>201</v>
      </c>
      <c r="AB33" s="142">
        <v>115</v>
      </c>
    </row>
    <row r="34" spans="2:28" ht="15" customHeight="1">
      <c r="B34" s="13" t="s">
        <v>11</v>
      </c>
      <c r="C34" s="103">
        <v>79</v>
      </c>
      <c r="D34" s="103">
        <v>73</v>
      </c>
      <c r="E34" s="103">
        <v>64</v>
      </c>
      <c r="F34" s="93">
        <f t="shared" si="5"/>
        <v>137</v>
      </c>
      <c r="G34" s="47" t="s">
        <v>4</v>
      </c>
      <c r="H34" s="68">
        <f>F34-'８月'!F34</f>
        <v>-2</v>
      </c>
      <c r="I34" s="48" t="s">
        <v>5</v>
      </c>
      <c r="J34" s="34" t="str">
        <f t="shared" si="4"/>
        <v>↓</v>
      </c>
      <c r="L34" s="173" t="s">
        <v>126</v>
      </c>
      <c r="M34" s="105">
        <v>369</v>
      </c>
      <c r="N34" s="107">
        <v>367</v>
      </c>
      <c r="O34" s="58"/>
      <c r="P34" s="110">
        <v>273</v>
      </c>
      <c r="Q34" s="56"/>
      <c r="S34" s="184"/>
      <c r="T34" s="171">
        <f>T33+U33</f>
        <v>378</v>
      </c>
      <c r="U34" s="172"/>
      <c r="V34" s="109"/>
      <c r="W34" s="171">
        <f>W33+X33</f>
        <v>9</v>
      </c>
      <c r="X34" s="172"/>
      <c r="Y34" s="109"/>
      <c r="Z34" s="171">
        <f>SUM(Z33:AA33)</f>
        <v>387</v>
      </c>
      <c r="AA34" s="172"/>
      <c r="AB34" s="141"/>
    </row>
    <row r="35" spans="2:28" ht="15" customHeight="1">
      <c r="B35" s="13" t="s">
        <v>12</v>
      </c>
      <c r="C35" s="103">
        <v>43</v>
      </c>
      <c r="D35" s="103">
        <v>54</v>
      </c>
      <c r="E35" s="103">
        <v>55</v>
      </c>
      <c r="F35" s="93">
        <f t="shared" si="5"/>
        <v>109</v>
      </c>
      <c r="G35" s="47" t="s">
        <v>4</v>
      </c>
      <c r="H35" s="68">
        <f>F35-'８月'!F35</f>
        <v>13</v>
      </c>
      <c r="I35" s="48" t="s">
        <v>5</v>
      </c>
      <c r="J35" s="34" t="str">
        <f t="shared" si="4"/>
        <v>↑</v>
      </c>
      <c r="L35" s="174"/>
      <c r="M35" s="171">
        <f>M34+N34</f>
        <v>736</v>
      </c>
      <c r="N35" s="172"/>
      <c r="O35" s="31" t="s">
        <v>4</v>
      </c>
      <c r="P35" s="109"/>
      <c r="Q35" s="50" t="s">
        <v>5</v>
      </c>
      <c r="S35" s="183" t="s">
        <v>130</v>
      </c>
      <c r="T35" s="105">
        <v>866</v>
      </c>
      <c r="U35" s="107">
        <v>860</v>
      </c>
      <c r="V35" s="110">
        <v>604</v>
      </c>
      <c r="W35" s="105">
        <v>83</v>
      </c>
      <c r="X35" s="107">
        <v>85</v>
      </c>
      <c r="Y35" s="110">
        <v>79</v>
      </c>
      <c r="Z35" s="105">
        <f>T35+W35</f>
        <v>949</v>
      </c>
      <c r="AA35" s="107">
        <f>U35+X35</f>
        <v>945</v>
      </c>
      <c r="AB35" s="142">
        <v>671</v>
      </c>
    </row>
    <row r="36" spans="2:28" ht="15" customHeight="1">
      <c r="B36" s="13" t="s">
        <v>13</v>
      </c>
      <c r="C36" s="103">
        <v>10</v>
      </c>
      <c r="D36" s="103">
        <v>2</v>
      </c>
      <c r="E36" s="103">
        <v>1</v>
      </c>
      <c r="F36" s="93">
        <f t="shared" si="5"/>
        <v>3</v>
      </c>
      <c r="G36" s="47" t="s">
        <v>4</v>
      </c>
      <c r="H36" s="68">
        <f>F36-'８月'!F36</f>
        <v>2</v>
      </c>
      <c r="I36" s="48" t="s">
        <v>5</v>
      </c>
      <c r="J36" s="34" t="str">
        <f t="shared" si="4"/>
        <v>↑</v>
      </c>
      <c r="L36" s="173" t="s">
        <v>127</v>
      </c>
      <c r="M36" s="105">
        <v>1020</v>
      </c>
      <c r="N36" s="107">
        <v>1036</v>
      </c>
      <c r="O36" s="58"/>
      <c r="P36" s="110">
        <v>674</v>
      </c>
      <c r="Q36" s="56"/>
      <c r="S36" s="184"/>
      <c r="T36" s="171">
        <f>T35+U35</f>
        <v>1726</v>
      </c>
      <c r="U36" s="172"/>
      <c r="V36" s="109"/>
      <c r="W36" s="171">
        <f>W35+X35</f>
        <v>168</v>
      </c>
      <c r="X36" s="172"/>
      <c r="Y36" s="109"/>
      <c r="Z36" s="171">
        <f>SUM(Z35:AA35)</f>
        <v>1894</v>
      </c>
      <c r="AA36" s="172"/>
      <c r="AB36" s="141"/>
    </row>
    <row r="37" spans="2:28" ht="15" customHeight="1" thickBot="1">
      <c r="B37" s="14" t="s">
        <v>14</v>
      </c>
      <c r="C37" s="104">
        <v>11</v>
      </c>
      <c r="D37" s="104">
        <v>0</v>
      </c>
      <c r="E37" s="104">
        <v>0</v>
      </c>
      <c r="F37" s="95">
        <f t="shared" si="5"/>
        <v>0</v>
      </c>
      <c r="G37" s="57" t="s">
        <v>4</v>
      </c>
      <c r="H37" s="71">
        <f>F37-'８月'!F37</f>
        <v>0</v>
      </c>
      <c r="I37" s="51" t="s">
        <v>5</v>
      </c>
      <c r="J37" s="34">
        <f t="shared" si="4"/>
      </c>
      <c r="L37" s="174"/>
      <c r="M37" s="171">
        <f>M36+N36</f>
        <v>2056</v>
      </c>
      <c r="N37" s="172"/>
      <c r="O37" s="31" t="s">
        <v>4</v>
      </c>
      <c r="P37" s="109"/>
      <c r="Q37" s="50" t="s">
        <v>5</v>
      </c>
      <c r="S37" s="183" t="s">
        <v>156</v>
      </c>
      <c r="T37" s="105">
        <v>331</v>
      </c>
      <c r="U37" s="107">
        <v>341</v>
      </c>
      <c r="V37" s="110">
        <v>235</v>
      </c>
      <c r="W37" s="105">
        <v>7</v>
      </c>
      <c r="X37" s="107">
        <v>1</v>
      </c>
      <c r="Y37" s="110">
        <v>8</v>
      </c>
      <c r="Z37" s="105">
        <f>T37+W37</f>
        <v>338</v>
      </c>
      <c r="AA37" s="107">
        <f>U37+X37</f>
        <v>342</v>
      </c>
      <c r="AB37" s="142">
        <v>242</v>
      </c>
    </row>
    <row r="38" spans="2:28" ht="15" customHeight="1" thickBot="1">
      <c r="B38" s="15" t="s">
        <v>15</v>
      </c>
      <c r="C38" s="96">
        <v>28</v>
      </c>
      <c r="D38" s="96">
        <v>38</v>
      </c>
      <c r="E38" s="96">
        <v>26</v>
      </c>
      <c r="F38" s="97">
        <f t="shared" si="5"/>
        <v>64</v>
      </c>
      <c r="G38" s="61" t="s">
        <v>4</v>
      </c>
      <c r="H38" s="72">
        <f>F38-'８月'!F38</f>
        <v>-4</v>
      </c>
      <c r="I38" s="60" t="s">
        <v>5</v>
      </c>
      <c r="J38" s="34" t="str">
        <f t="shared" si="4"/>
        <v>↓</v>
      </c>
      <c r="L38" s="173" t="s">
        <v>128</v>
      </c>
      <c r="M38" s="105">
        <v>147</v>
      </c>
      <c r="N38" s="107">
        <v>143</v>
      </c>
      <c r="O38" s="58"/>
      <c r="P38" s="110">
        <v>94</v>
      </c>
      <c r="Q38" s="56"/>
      <c r="S38" s="184"/>
      <c r="T38" s="171">
        <f>T37+U37</f>
        <v>672</v>
      </c>
      <c r="U38" s="172"/>
      <c r="V38" s="109"/>
      <c r="W38" s="171">
        <f>W37+X37</f>
        <v>8</v>
      </c>
      <c r="X38" s="172"/>
      <c r="Y38" s="109"/>
      <c r="Z38" s="171">
        <f>SUM(Z37:AA37)</f>
        <v>680</v>
      </c>
      <c r="AA38" s="172"/>
      <c r="AB38" s="141"/>
    </row>
    <row r="39" spans="2:28" ht="15" customHeight="1" thickBot="1">
      <c r="B39" s="10"/>
      <c r="C39" s="44"/>
      <c r="H39" s="63"/>
      <c r="L39" s="174"/>
      <c r="M39" s="171">
        <f>M38+N38</f>
        <v>290</v>
      </c>
      <c r="N39" s="172"/>
      <c r="O39" s="31" t="s">
        <v>4</v>
      </c>
      <c r="P39" s="109"/>
      <c r="Q39" s="50" t="s">
        <v>5</v>
      </c>
      <c r="S39" s="183" t="s">
        <v>132</v>
      </c>
      <c r="T39" s="105">
        <v>185</v>
      </c>
      <c r="U39" s="107">
        <v>187</v>
      </c>
      <c r="V39" s="110">
        <v>113</v>
      </c>
      <c r="W39" s="105">
        <v>5</v>
      </c>
      <c r="X39" s="107">
        <v>0</v>
      </c>
      <c r="Y39" s="110">
        <v>5</v>
      </c>
      <c r="Z39" s="105">
        <f>T39+W39</f>
        <v>190</v>
      </c>
      <c r="AA39" s="107">
        <f>U39+X39</f>
        <v>187</v>
      </c>
      <c r="AB39" s="142">
        <v>118</v>
      </c>
    </row>
    <row r="40" spans="2:28" ht="15" customHeight="1">
      <c r="B40" s="11" t="s">
        <v>252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73" t="s">
        <v>129</v>
      </c>
      <c r="M40" s="105">
        <v>186</v>
      </c>
      <c r="N40" s="107">
        <v>201</v>
      </c>
      <c r="O40" s="58"/>
      <c r="P40" s="110">
        <v>115</v>
      </c>
      <c r="Q40" s="56"/>
      <c r="S40" s="184"/>
      <c r="T40" s="171">
        <f>T39+U39</f>
        <v>372</v>
      </c>
      <c r="U40" s="172"/>
      <c r="V40" s="109"/>
      <c r="W40" s="171">
        <f>W39+X39</f>
        <v>5</v>
      </c>
      <c r="X40" s="172"/>
      <c r="Y40" s="109"/>
      <c r="Z40" s="171">
        <f>SUM(Z39:AA39)</f>
        <v>377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F41-'８月'!F41</f>
        <v>-1</v>
      </c>
      <c r="I41" s="48" t="s">
        <v>5</v>
      </c>
      <c r="J41" s="34" t="str">
        <f aca="true" t="shared" si="6" ref="J41:J47">IF(H41=0,"",IF(H41&gt;0,"↑","↓"))</f>
        <v>↓</v>
      </c>
      <c r="L41" s="174"/>
      <c r="M41" s="171">
        <f>M40+N40</f>
        <v>387</v>
      </c>
      <c r="N41" s="172"/>
      <c r="O41" s="31" t="s">
        <v>4</v>
      </c>
      <c r="P41" s="109"/>
      <c r="Q41" s="50" t="s">
        <v>5</v>
      </c>
      <c r="S41" s="183" t="s">
        <v>133</v>
      </c>
      <c r="T41" s="105">
        <v>112</v>
      </c>
      <c r="U41" s="107">
        <v>98</v>
      </c>
      <c r="V41" s="110">
        <v>63</v>
      </c>
      <c r="W41" s="105">
        <v>0</v>
      </c>
      <c r="X41" s="107">
        <v>0</v>
      </c>
      <c r="Y41" s="110">
        <v>0</v>
      </c>
      <c r="Z41" s="105">
        <f>T41+W41</f>
        <v>112</v>
      </c>
      <c r="AA41" s="107">
        <f>U41+X41</f>
        <v>98</v>
      </c>
      <c r="AB41" s="142">
        <v>63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7" ref="F42:F47">SUM(D42:E42)</f>
        <v>0</v>
      </c>
      <c r="G42" s="47" t="s">
        <v>4</v>
      </c>
      <c r="H42" s="68">
        <f>F42-'８月'!F42</f>
        <v>0</v>
      </c>
      <c r="I42" s="48" t="s">
        <v>5</v>
      </c>
      <c r="J42" s="34">
        <f t="shared" si="6"/>
      </c>
      <c r="L42" s="173" t="s">
        <v>130</v>
      </c>
      <c r="M42" s="105">
        <v>949</v>
      </c>
      <c r="N42" s="107">
        <v>945</v>
      </c>
      <c r="O42" s="58"/>
      <c r="P42" s="110">
        <v>671</v>
      </c>
      <c r="Q42" s="56"/>
      <c r="S42" s="184"/>
      <c r="T42" s="171">
        <f>T41+U41</f>
        <v>210</v>
      </c>
      <c r="U42" s="172"/>
      <c r="V42" s="109"/>
      <c r="W42" s="171">
        <f>W41+X41</f>
        <v>0</v>
      </c>
      <c r="X42" s="172"/>
      <c r="Y42" s="109"/>
      <c r="Z42" s="171">
        <f>SUM(Z41:AA41)</f>
        <v>210</v>
      </c>
      <c r="AA42" s="172"/>
      <c r="AB42" s="141"/>
    </row>
    <row r="43" spans="2:28" ht="15" customHeight="1">
      <c r="B43" s="13" t="s">
        <v>11</v>
      </c>
      <c r="C43" s="103">
        <v>42</v>
      </c>
      <c r="D43" s="103">
        <v>39</v>
      </c>
      <c r="E43" s="103">
        <v>24</v>
      </c>
      <c r="F43" s="93">
        <f t="shared" si="7"/>
        <v>63</v>
      </c>
      <c r="G43" s="47" t="s">
        <v>4</v>
      </c>
      <c r="H43" s="68">
        <f>F43-'８月'!F43</f>
        <v>12</v>
      </c>
      <c r="I43" s="48" t="s">
        <v>5</v>
      </c>
      <c r="J43" s="34" t="str">
        <f t="shared" si="6"/>
        <v>↑</v>
      </c>
      <c r="L43" s="174"/>
      <c r="M43" s="171">
        <f>M42+N42</f>
        <v>1894</v>
      </c>
      <c r="N43" s="172"/>
      <c r="O43" s="31" t="s">
        <v>4</v>
      </c>
      <c r="P43" s="109"/>
      <c r="Q43" s="50" t="s">
        <v>5</v>
      </c>
      <c r="S43" s="183" t="s">
        <v>134</v>
      </c>
      <c r="T43" s="98">
        <v>20618</v>
      </c>
      <c r="U43" s="99">
        <v>20033</v>
      </c>
      <c r="V43" s="100">
        <v>15037</v>
      </c>
      <c r="W43" s="98">
        <v>555</v>
      </c>
      <c r="X43" s="99">
        <v>532</v>
      </c>
      <c r="Y43" s="100">
        <v>752</v>
      </c>
      <c r="Z43" s="98">
        <f>Z7+Z9+Z11+Z13+Z15+Z17+Z19+Z21+Z23+Z25+Z27+Z29+Z31+Z33+Z35+Z37+Z39+Z41</f>
        <v>21173</v>
      </c>
      <c r="AA43" s="99">
        <f>AA7+AA9+AA11+AA13+AA15+AA17+AA19+AA21+AA23+AA25+AA27+AA29+AA31+AA33+AA35+AA37+AA39+AA41</f>
        <v>20565</v>
      </c>
      <c r="AB43" s="143">
        <v>15641</v>
      </c>
    </row>
    <row r="44" spans="2:28" ht="15" customHeight="1" thickBot="1">
      <c r="B44" s="13" t="s">
        <v>12</v>
      </c>
      <c r="C44" s="103">
        <v>15</v>
      </c>
      <c r="D44" s="103">
        <v>16</v>
      </c>
      <c r="E44" s="103">
        <v>7</v>
      </c>
      <c r="F44" s="93">
        <f t="shared" si="7"/>
        <v>23</v>
      </c>
      <c r="G44" s="47" t="s">
        <v>4</v>
      </c>
      <c r="H44" s="68">
        <f>F44-'８月'!F44</f>
        <v>1</v>
      </c>
      <c r="I44" s="48" t="s">
        <v>5</v>
      </c>
      <c r="J44" s="34" t="str">
        <f t="shared" si="6"/>
        <v>↑</v>
      </c>
      <c r="L44" s="173" t="s">
        <v>131</v>
      </c>
      <c r="M44" s="105">
        <v>338</v>
      </c>
      <c r="N44" s="107">
        <v>342</v>
      </c>
      <c r="O44" s="58"/>
      <c r="P44" s="108">
        <v>242</v>
      </c>
      <c r="Q44" s="56"/>
      <c r="S44" s="195"/>
      <c r="T44" s="175">
        <f>T43+U43</f>
        <v>40651</v>
      </c>
      <c r="U44" s="176"/>
      <c r="V44" s="101"/>
      <c r="W44" s="175">
        <f>W43+X43</f>
        <v>1087</v>
      </c>
      <c r="X44" s="176"/>
      <c r="Y44" s="101"/>
      <c r="Z44" s="175">
        <f>SUM(Z43:AA43)</f>
        <v>41738</v>
      </c>
      <c r="AA44" s="176"/>
      <c r="AB44" s="144"/>
    </row>
    <row r="45" spans="2:17" ht="15" customHeight="1">
      <c r="B45" s="13" t="s">
        <v>13</v>
      </c>
      <c r="C45" s="103">
        <v>2</v>
      </c>
      <c r="D45" s="103">
        <v>1</v>
      </c>
      <c r="E45" s="103">
        <v>0</v>
      </c>
      <c r="F45" s="93">
        <f t="shared" si="7"/>
        <v>1</v>
      </c>
      <c r="G45" s="47" t="s">
        <v>4</v>
      </c>
      <c r="H45" s="68">
        <f>F45-'８月'!F45</f>
        <v>1</v>
      </c>
      <c r="I45" s="48" t="s">
        <v>5</v>
      </c>
      <c r="J45" s="34" t="str">
        <f t="shared" si="6"/>
        <v>↑</v>
      </c>
      <c r="L45" s="174"/>
      <c r="M45" s="171">
        <f>M44+N44</f>
        <v>680</v>
      </c>
      <c r="N45" s="172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4</v>
      </c>
      <c r="D46" s="104">
        <v>2</v>
      </c>
      <c r="E46" s="104">
        <v>3</v>
      </c>
      <c r="F46" s="95">
        <f>SUM(D46:E46)</f>
        <v>5</v>
      </c>
      <c r="G46" s="57" t="s">
        <v>4</v>
      </c>
      <c r="H46" s="71">
        <f>F46-'８月'!F46</f>
        <v>-8</v>
      </c>
      <c r="I46" s="51" t="s">
        <v>5</v>
      </c>
      <c r="J46" s="34" t="str">
        <f t="shared" si="6"/>
        <v>↓</v>
      </c>
      <c r="L46" s="173" t="s">
        <v>132</v>
      </c>
      <c r="M46" s="105">
        <v>190</v>
      </c>
      <c r="N46" s="107">
        <v>187</v>
      </c>
      <c r="O46" s="58"/>
      <c r="P46" s="110">
        <v>118</v>
      </c>
      <c r="Q46" s="56"/>
      <c r="T46" s="208" t="s">
        <v>253</v>
      </c>
      <c r="U46" s="208"/>
      <c r="V46" s="208"/>
      <c r="W46" s="208"/>
      <c r="X46" s="208"/>
      <c r="Y46" s="208"/>
      <c r="Z46" s="208"/>
      <c r="AA46" s="208"/>
    </row>
    <row r="47" spans="2:27" ht="15" customHeight="1" thickBot="1">
      <c r="B47" s="15" t="s">
        <v>15</v>
      </c>
      <c r="C47" s="96">
        <v>25</v>
      </c>
      <c r="D47" s="96">
        <v>22</v>
      </c>
      <c r="E47" s="96">
        <v>14</v>
      </c>
      <c r="F47" s="97">
        <f t="shared" si="7"/>
        <v>36</v>
      </c>
      <c r="G47" s="61" t="s">
        <v>4</v>
      </c>
      <c r="H47" s="72">
        <f>F47-'８月'!F47</f>
        <v>19</v>
      </c>
      <c r="I47" s="60" t="s">
        <v>5</v>
      </c>
      <c r="J47" s="34" t="str">
        <f t="shared" si="6"/>
        <v>↑</v>
      </c>
      <c r="L47" s="174"/>
      <c r="M47" s="171">
        <f>M46+N46</f>
        <v>377</v>
      </c>
      <c r="N47" s="172"/>
      <c r="O47" s="31" t="s">
        <v>4</v>
      </c>
      <c r="P47" s="109"/>
      <c r="Q47" s="50" t="s">
        <v>5</v>
      </c>
      <c r="T47" s="208"/>
      <c r="U47" s="208"/>
      <c r="V47" s="208"/>
      <c r="W47" s="208"/>
      <c r="X47" s="208"/>
      <c r="Y47" s="208"/>
      <c r="Z47" s="208"/>
      <c r="AA47" s="208"/>
    </row>
    <row r="48" spans="12:27" ht="15" customHeight="1">
      <c r="L48" s="173" t="s">
        <v>133</v>
      </c>
      <c r="M48" s="105">
        <v>112</v>
      </c>
      <c r="N48" s="107">
        <v>98</v>
      </c>
      <c r="O48" s="58"/>
      <c r="P48" s="110">
        <v>63</v>
      </c>
      <c r="Q48" s="56"/>
      <c r="T48" s="208"/>
      <c r="U48" s="208"/>
      <c r="V48" s="208"/>
      <c r="W48" s="208"/>
      <c r="X48" s="208"/>
      <c r="Y48" s="208"/>
      <c r="Z48" s="208"/>
      <c r="AA48" s="208"/>
    </row>
    <row r="49" spans="12:27" ht="15" customHeight="1">
      <c r="L49" s="174"/>
      <c r="M49" s="171">
        <f>M48+N48</f>
        <v>210</v>
      </c>
      <c r="N49" s="172"/>
      <c r="O49" s="31" t="s">
        <v>4</v>
      </c>
      <c r="P49" s="109"/>
      <c r="Q49" s="50" t="s">
        <v>5</v>
      </c>
      <c r="T49" s="208"/>
      <c r="U49" s="208"/>
      <c r="V49" s="208"/>
      <c r="W49" s="208"/>
      <c r="X49" s="208"/>
      <c r="Y49" s="208"/>
      <c r="Z49" s="208"/>
      <c r="AA49" s="208"/>
    </row>
    <row r="50" spans="12:17" ht="15" customHeight="1">
      <c r="L50" s="173" t="s">
        <v>135</v>
      </c>
      <c r="M50" s="105">
        <v>409</v>
      </c>
      <c r="N50" s="107">
        <v>388</v>
      </c>
      <c r="O50" s="58"/>
      <c r="P50" s="110">
        <v>221</v>
      </c>
      <c r="Q50" s="56"/>
    </row>
    <row r="51" spans="12:17" ht="15" customHeight="1">
      <c r="L51" s="174"/>
      <c r="M51" s="171">
        <f>M50+N50</f>
        <v>797</v>
      </c>
      <c r="N51" s="172"/>
      <c r="O51" s="31" t="s">
        <v>4</v>
      </c>
      <c r="P51" s="109"/>
      <c r="Q51" s="50" t="s">
        <v>5</v>
      </c>
    </row>
    <row r="52" spans="12:17" ht="15" customHeight="1">
      <c r="L52" s="173" t="s">
        <v>134</v>
      </c>
      <c r="M52" s="98">
        <v>21173</v>
      </c>
      <c r="N52" s="99">
        <v>20565</v>
      </c>
      <c r="O52" s="58"/>
      <c r="P52" s="147">
        <v>15641</v>
      </c>
      <c r="Q52" s="56"/>
    </row>
    <row r="53" spans="12:17" ht="15" customHeight="1" thickBot="1">
      <c r="L53" s="177"/>
      <c r="M53" s="175">
        <f>M52+N52</f>
        <v>41738</v>
      </c>
      <c r="N53" s="176"/>
      <c r="O53" s="62" t="s">
        <v>4</v>
      </c>
      <c r="P53" s="101"/>
      <c r="Q53" s="42" t="s">
        <v>5</v>
      </c>
    </row>
  </sheetData>
  <sheetProtection/>
  <mergeCells count="145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9:N9"/>
    <mergeCell ref="M17:N17"/>
    <mergeCell ref="M19:N19"/>
    <mergeCell ref="D16:F16"/>
    <mergeCell ref="D17:F17"/>
    <mergeCell ref="D18:F18"/>
    <mergeCell ref="L16:L17"/>
    <mergeCell ref="L18:L19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O4:Q5"/>
    <mergeCell ref="M11:N11"/>
    <mergeCell ref="L6:L7"/>
    <mergeCell ref="L8:L9"/>
    <mergeCell ref="L10:L11"/>
    <mergeCell ref="D3:F3"/>
    <mergeCell ref="D4:F4"/>
    <mergeCell ref="D5:F5"/>
    <mergeCell ref="D6:F6"/>
    <mergeCell ref="L4:L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AB10" sqref="AB10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"平成"&amp;WIDECHAR('目次'!B3)&amp;"年１０月１日の人口"</f>
        <v>平成３０年１０月１日の人口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162">
        <f>D9+D15</f>
        <v>41796</v>
      </c>
      <c r="E3" s="163"/>
      <c r="F3" s="164"/>
      <c r="G3" s="45" t="s">
        <v>4</v>
      </c>
      <c r="H3" s="66">
        <f>D3-'９月'!D3</f>
        <v>58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165">
        <f>D10+D16</f>
        <v>21210</v>
      </c>
      <c r="E4" s="166"/>
      <c r="F4" s="167"/>
      <c r="G4" s="47" t="s">
        <v>4</v>
      </c>
      <c r="H4" s="67">
        <f>D4-'９月'!D4</f>
        <v>37</v>
      </c>
      <c r="I4" s="48" t="s">
        <v>5</v>
      </c>
      <c r="J4" s="34" t="str">
        <f>IF(H4=0,"",IF(H4&gt;0,"↑","↓"))</f>
        <v>↑</v>
      </c>
      <c r="L4" s="178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165">
        <f>D11+D17</f>
        <v>20586</v>
      </c>
      <c r="E5" s="166"/>
      <c r="F5" s="167"/>
      <c r="G5" s="49" t="s">
        <v>4</v>
      </c>
      <c r="H5" s="69">
        <f>D5-'９月'!D5</f>
        <v>21</v>
      </c>
      <c r="I5" s="50" t="s">
        <v>5</v>
      </c>
      <c r="J5" s="34" t="str">
        <f>IF(H5=0,"",IF(H5&gt;0,"↑","↓"))</f>
        <v>↑</v>
      </c>
      <c r="L5" s="179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168">
        <f>D12+D18</f>
        <v>15705</v>
      </c>
      <c r="E6" s="169"/>
      <c r="F6" s="170"/>
      <c r="G6" s="53" t="s">
        <v>4</v>
      </c>
      <c r="H6" s="70">
        <f>D6-'９月'!D6</f>
        <v>64</v>
      </c>
      <c r="I6" s="54" t="s">
        <v>5</v>
      </c>
      <c r="J6" s="34" t="str">
        <f>IF(H6=0,"",IF(H6&gt;0,"↑","↓"))</f>
        <v>↑</v>
      </c>
      <c r="L6" s="173" t="s">
        <v>112</v>
      </c>
      <c r="M6" s="105">
        <v>127</v>
      </c>
      <c r="N6" s="106">
        <v>131</v>
      </c>
      <c r="O6" s="30"/>
      <c r="P6" s="108">
        <v>79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174"/>
      <c r="M7" s="171">
        <f>M6+N6</f>
        <v>258</v>
      </c>
      <c r="N7" s="172"/>
      <c r="O7" s="31" t="s">
        <v>4</v>
      </c>
      <c r="P7" s="109"/>
      <c r="Q7" s="50" t="s">
        <v>5</v>
      </c>
      <c r="S7" s="183" t="s">
        <v>112</v>
      </c>
      <c r="T7" s="105">
        <v>127</v>
      </c>
      <c r="U7" s="106">
        <v>130</v>
      </c>
      <c r="V7" s="108">
        <v>79</v>
      </c>
      <c r="W7" s="105">
        <v>0</v>
      </c>
      <c r="X7" s="106">
        <v>1</v>
      </c>
      <c r="Y7" s="110">
        <v>1</v>
      </c>
      <c r="Z7" s="105">
        <f>T7+W7</f>
        <v>127</v>
      </c>
      <c r="AA7" s="106">
        <f>U7+X7</f>
        <v>131</v>
      </c>
      <c r="AB7" s="140">
        <v>79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173" t="s">
        <v>113</v>
      </c>
      <c r="M8" s="105">
        <v>178</v>
      </c>
      <c r="N8" s="107">
        <v>169</v>
      </c>
      <c r="O8" s="58"/>
      <c r="P8" s="110">
        <v>115</v>
      </c>
      <c r="Q8" s="56"/>
      <c r="S8" s="184"/>
      <c r="T8" s="171">
        <f>T7+U7</f>
        <v>257</v>
      </c>
      <c r="U8" s="172"/>
      <c r="V8" s="109"/>
      <c r="W8" s="171">
        <f>W7+X7</f>
        <v>1</v>
      </c>
      <c r="X8" s="172"/>
      <c r="Y8" s="109"/>
      <c r="Z8" s="171">
        <f>SUM(Z7:AA7)</f>
        <v>258</v>
      </c>
      <c r="AA8" s="172"/>
      <c r="AB8" s="141"/>
      <c r="AD8" s="102"/>
    </row>
    <row r="9" spans="2:28" ht="15" customHeight="1">
      <c r="B9" s="81" t="s">
        <v>0</v>
      </c>
      <c r="C9" s="111"/>
      <c r="D9" s="162">
        <f>D10+D11</f>
        <v>40654</v>
      </c>
      <c r="E9" s="163"/>
      <c r="F9" s="164"/>
      <c r="G9" s="45" t="s">
        <v>4</v>
      </c>
      <c r="H9" s="66">
        <f>D9-'９月'!D9</f>
        <v>3</v>
      </c>
      <c r="I9" s="46" t="s">
        <v>5</v>
      </c>
      <c r="J9" s="34" t="str">
        <f>IF(H9=0,"",IF(H9&gt;0,"↑","↓"))</f>
        <v>↑</v>
      </c>
      <c r="L9" s="174"/>
      <c r="M9" s="171">
        <f>M8+N8</f>
        <v>347</v>
      </c>
      <c r="N9" s="172"/>
      <c r="O9" s="31" t="s">
        <v>4</v>
      </c>
      <c r="P9" s="109"/>
      <c r="Q9" s="50" t="s">
        <v>5</v>
      </c>
      <c r="S9" s="183" t="s">
        <v>113</v>
      </c>
      <c r="T9" s="105">
        <v>178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178</v>
      </c>
      <c r="AA9" s="107">
        <f>U9+X9</f>
        <v>169</v>
      </c>
      <c r="AB9" s="142">
        <v>115</v>
      </c>
    </row>
    <row r="10" spans="2:28" ht="15" customHeight="1">
      <c r="B10" s="112" t="s">
        <v>1</v>
      </c>
      <c r="C10" s="113"/>
      <c r="D10" s="165">
        <v>20614</v>
      </c>
      <c r="E10" s="166"/>
      <c r="F10" s="167"/>
      <c r="G10" s="47" t="s">
        <v>4</v>
      </c>
      <c r="H10" s="67">
        <f>D10-'９月'!D10</f>
        <v>-4</v>
      </c>
      <c r="I10" s="48" t="s">
        <v>5</v>
      </c>
      <c r="J10" s="34" t="str">
        <f>IF(H10=0,"",IF(H10&gt;0,"↑","↓"))</f>
        <v>↓</v>
      </c>
      <c r="L10" s="173" t="s">
        <v>114</v>
      </c>
      <c r="M10" s="105">
        <v>1549</v>
      </c>
      <c r="N10" s="107">
        <v>1538</v>
      </c>
      <c r="O10" s="58"/>
      <c r="P10" s="110">
        <v>1119</v>
      </c>
      <c r="Q10" s="56"/>
      <c r="S10" s="184"/>
      <c r="T10" s="171">
        <f>T9+U9</f>
        <v>347</v>
      </c>
      <c r="U10" s="172"/>
      <c r="V10" s="109"/>
      <c r="W10" s="171">
        <f>W9+X9</f>
        <v>0</v>
      </c>
      <c r="X10" s="172"/>
      <c r="Y10" s="109"/>
      <c r="Z10" s="171">
        <f>SUM(Z9:AA9)</f>
        <v>347</v>
      </c>
      <c r="AA10" s="172"/>
      <c r="AB10" s="141"/>
    </row>
    <row r="11" spans="2:28" ht="15" customHeight="1">
      <c r="B11" s="112" t="s">
        <v>2</v>
      </c>
      <c r="C11" s="113"/>
      <c r="D11" s="165">
        <v>20040</v>
      </c>
      <c r="E11" s="166"/>
      <c r="F11" s="167"/>
      <c r="G11" s="47" t="s">
        <v>4</v>
      </c>
      <c r="H11" s="69">
        <f>D11-'９月'!D11</f>
        <v>7</v>
      </c>
      <c r="I11" s="48" t="s">
        <v>5</v>
      </c>
      <c r="J11" s="34" t="str">
        <f>IF(H11=0,"",IF(H11&gt;0,"↑","↓"))</f>
        <v>↑</v>
      </c>
      <c r="L11" s="174"/>
      <c r="M11" s="171">
        <f>M10+N10</f>
        <v>3087</v>
      </c>
      <c r="N11" s="172"/>
      <c r="O11" s="31" t="s">
        <v>4</v>
      </c>
      <c r="P11" s="109"/>
      <c r="Q11" s="50" t="s">
        <v>5</v>
      </c>
      <c r="S11" s="183" t="s">
        <v>114</v>
      </c>
      <c r="T11" s="105">
        <v>1536</v>
      </c>
      <c r="U11" s="107">
        <v>1525</v>
      </c>
      <c r="V11" s="110">
        <v>1105</v>
      </c>
      <c r="W11" s="105">
        <v>13</v>
      </c>
      <c r="X11" s="107">
        <v>13</v>
      </c>
      <c r="Y11" s="110">
        <v>20</v>
      </c>
      <c r="Z11" s="105">
        <f>T11+W11</f>
        <v>1549</v>
      </c>
      <c r="AA11" s="107">
        <f>U11+X11</f>
        <v>1538</v>
      </c>
      <c r="AB11" s="142">
        <v>1119</v>
      </c>
    </row>
    <row r="12" spans="2:28" ht="15" customHeight="1" thickBot="1">
      <c r="B12" s="114" t="s">
        <v>3</v>
      </c>
      <c r="C12" s="115"/>
      <c r="D12" s="168">
        <v>15014</v>
      </c>
      <c r="E12" s="169"/>
      <c r="F12" s="170"/>
      <c r="G12" s="53" t="s">
        <v>4</v>
      </c>
      <c r="H12" s="70">
        <f>D12-'９月'!D12</f>
        <v>7</v>
      </c>
      <c r="I12" s="54" t="s">
        <v>5</v>
      </c>
      <c r="J12" s="34" t="str">
        <f>IF(H12=0,"",IF(H12&gt;0,"↑","↓"))</f>
        <v>↑</v>
      </c>
      <c r="L12" s="173" t="s">
        <v>115</v>
      </c>
      <c r="M12" s="105">
        <v>2428</v>
      </c>
      <c r="N12" s="107">
        <v>2311</v>
      </c>
      <c r="O12" s="58"/>
      <c r="P12" s="110">
        <v>1698</v>
      </c>
      <c r="Q12" s="56"/>
      <c r="S12" s="184"/>
      <c r="T12" s="171">
        <f>T11+U11</f>
        <v>3061</v>
      </c>
      <c r="U12" s="172"/>
      <c r="V12" s="109"/>
      <c r="W12" s="171">
        <f>W11+X11</f>
        <v>26</v>
      </c>
      <c r="X12" s="172"/>
      <c r="Y12" s="109"/>
      <c r="Z12" s="171">
        <f>SUM(Z11:AA11)</f>
        <v>3087</v>
      </c>
      <c r="AA12" s="172"/>
      <c r="AB12" s="141"/>
    </row>
    <row r="13" spans="6:28" ht="15" customHeight="1">
      <c r="F13" s="91"/>
      <c r="H13" s="64"/>
      <c r="J13" s="34">
        <f>IF(H13=0,"",IF(H13&gt;0,"↑","↓"))</f>
      </c>
      <c r="L13" s="174"/>
      <c r="M13" s="171">
        <f>M12+N12</f>
        <v>4739</v>
      </c>
      <c r="N13" s="172"/>
      <c r="O13" s="31" t="s">
        <v>4</v>
      </c>
      <c r="P13" s="109"/>
      <c r="Q13" s="50" t="s">
        <v>5</v>
      </c>
      <c r="S13" s="183" t="s">
        <v>115</v>
      </c>
      <c r="T13" s="105">
        <v>2421</v>
      </c>
      <c r="U13" s="107">
        <v>2309</v>
      </c>
      <c r="V13" s="110">
        <v>1694</v>
      </c>
      <c r="W13" s="105">
        <v>29</v>
      </c>
      <c r="X13" s="107">
        <v>29</v>
      </c>
      <c r="Y13" s="110">
        <v>42</v>
      </c>
      <c r="Z13" s="105">
        <f>T13+W13</f>
        <v>2450</v>
      </c>
      <c r="AA13" s="107">
        <f>U13+X13</f>
        <v>2338</v>
      </c>
      <c r="AB13" s="142">
        <v>1722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73" t="s">
        <v>116</v>
      </c>
      <c r="M14" s="105">
        <v>734</v>
      </c>
      <c r="N14" s="107">
        <v>726</v>
      </c>
      <c r="O14" s="58"/>
      <c r="P14" s="110">
        <v>569</v>
      </c>
      <c r="Q14" s="56"/>
      <c r="S14" s="184"/>
      <c r="T14" s="171">
        <f>T13+U13</f>
        <v>4730</v>
      </c>
      <c r="U14" s="172"/>
      <c r="V14" s="109"/>
      <c r="W14" s="171">
        <f>W13+X13</f>
        <v>58</v>
      </c>
      <c r="X14" s="172"/>
      <c r="Y14" s="109"/>
      <c r="Z14" s="171">
        <f>SUM(Z13:AA13)</f>
        <v>4788</v>
      </c>
      <c r="AA14" s="172"/>
      <c r="AB14" s="141"/>
    </row>
    <row r="15" spans="2:28" ht="15" customHeight="1">
      <c r="B15" s="81" t="s">
        <v>0</v>
      </c>
      <c r="C15" s="111"/>
      <c r="D15" s="162">
        <f>D16+D17</f>
        <v>1142</v>
      </c>
      <c r="E15" s="163"/>
      <c r="F15" s="164"/>
      <c r="G15" s="45" t="s">
        <v>4</v>
      </c>
      <c r="H15" s="66">
        <f>D15-'９月'!D15</f>
        <v>55</v>
      </c>
      <c r="I15" s="46" t="s">
        <v>5</v>
      </c>
      <c r="J15" s="34" t="str">
        <f>IF(H15=0,"",IF(H15&gt;0,"↑","↓"))</f>
        <v>↑</v>
      </c>
      <c r="L15" s="174"/>
      <c r="M15" s="171">
        <f>M14+N14</f>
        <v>1460</v>
      </c>
      <c r="N15" s="172"/>
      <c r="O15" s="31" t="s">
        <v>4</v>
      </c>
      <c r="P15" s="109"/>
      <c r="Q15" s="50" t="s">
        <v>5</v>
      </c>
      <c r="S15" s="183" t="s">
        <v>116</v>
      </c>
      <c r="T15" s="105">
        <v>459</v>
      </c>
      <c r="U15" s="107">
        <v>460</v>
      </c>
      <c r="V15" s="110">
        <v>347</v>
      </c>
      <c r="W15" s="105">
        <v>5</v>
      </c>
      <c r="X15" s="107">
        <v>4</v>
      </c>
      <c r="Y15" s="110">
        <v>5</v>
      </c>
      <c r="Z15" s="105">
        <f>T15+W15</f>
        <v>464</v>
      </c>
      <c r="AA15" s="107">
        <f>U15+X15</f>
        <v>464</v>
      </c>
      <c r="AB15" s="142">
        <v>350</v>
      </c>
    </row>
    <row r="16" spans="2:28" ht="15" customHeight="1">
      <c r="B16" s="112" t="s">
        <v>1</v>
      </c>
      <c r="C16" s="113"/>
      <c r="D16" s="165">
        <v>596</v>
      </c>
      <c r="E16" s="166"/>
      <c r="F16" s="167"/>
      <c r="G16" s="47" t="s">
        <v>4</v>
      </c>
      <c r="H16" s="67">
        <f>D16-'９月'!D16</f>
        <v>41</v>
      </c>
      <c r="I16" s="48" t="s">
        <v>5</v>
      </c>
      <c r="J16" s="34" t="str">
        <f>IF(H16=0,"",IF(H16&gt;0,"↑","↓"))</f>
        <v>↑</v>
      </c>
      <c r="L16" s="173" t="s">
        <v>117</v>
      </c>
      <c r="M16" s="105">
        <v>2707</v>
      </c>
      <c r="N16" s="107">
        <v>2610</v>
      </c>
      <c r="O16" s="58"/>
      <c r="P16" s="110">
        <v>2042</v>
      </c>
      <c r="Q16" s="56"/>
      <c r="S16" s="184"/>
      <c r="T16" s="171">
        <f>T15+U15</f>
        <v>919</v>
      </c>
      <c r="U16" s="172"/>
      <c r="V16" s="109"/>
      <c r="W16" s="171">
        <f>W15+X15</f>
        <v>9</v>
      </c>
      <c r="X16" s="172"/>
      <c r="Y16" s="109"/>
      <c r="Z16" s="171">
        <f>SUM(Z15:AA15)</f>
        <v>928</v>
      </c>
      <c r="AA16" s="172"/>
      <c r="AB16" s="141"/>
    </row>
    <row r="17" spans="2:28" ht="15" customHeight="1">
      <c r="B17" s="112" t="s">
        <v>2</v>
      </c>
      <c r="C17" s="113"/>
      <c r="D17" s="165">
        <v>546</v>
      </c>
      <c r="E17" s="166"/>
      <c r="F17" s="167"/>
      <c r="G17" s="47" t="s">
        <v>4</v>
      </c>
      <c r="H17" s="69">
        <f>D17-'９月'!D17</f>
        <v>14</v>
      </c>
      <c r="I17" s="48" t="s">
        <v>5</v>
      </c>
      <c r="J17" s="34" t="str">
        <f>IF(H17=0,"",IF(H17&gt;0,"↑","↓"))</f>
        <v>↑</v>
      </c>
      <c r="L17" s="174"/>
      <c r="M17" s="171">
        <f>M16+N16</f>
        <v>5317</v>
      </c>
      <c r="N17" s="172"/>
      <c r="O17" s="31" t="s">
        <v>4</v>
      </c>
      <c r="P17" s="109"/>
      <c r="Q17" s="50" t="s">
        <v>5</v>
      </c>
      <c r="S17" s="183" t="s">
        <v>259</v>
      </c>
      <c r="T17" s="105">
        <v>1673</v>
      </c>
      <c r="U17" s="107">
        <v>1513</v>
      </c>
      <c r="V17" s="110">
        <v>1256</v>
      </c>
      <c r="W17" s="105">
        <v>8</v>
      </c>
      <c r="X17" s="107">
        <v>21</v>
      </c>
      <c r="Y17" s="110">
        <v>24</v>
      </c>
      <c r="Z17" s="105">
        <f>T17+W17</f>
        <v>1681</v>
      </c>
      <c r="AA17" s="107">
        <f>U17+X17</f>
        <v>1534</v>
      </c>
      <c r="AB17" s="142">
        <v>1262</v>
      </c>
    </row>
    <row r="18" spans="2:28" ht="15" customHeight="1" thickBot="1">
      <c r="B18" s="114" t="s">
        <v>3</v>
      </c>
      <c r="C18" s="115"/>
      <c r="D18" s="168">
        <v>691</v>
      </c>
      <c r="E18" s="169"/>
      <c r="F18" s="170"/>
      <c r="G18" s="53" t="s">
        <v>4</v>
      </c>
      <c r="H18" s="70">
        <f>D18-'９月'!D18</f>
        <v>57</v>
      </c>
      <c r="I18" s="54" t="s">
        <v>5</v>
      </c>
      <c r="J18" s="34" t="str">
        <f>IF(H18=0,"",IF(H18&gt;0,"↑","↓"))</f>
        <v>↑</v>
      </c>
      <c r="L18" s="173" t="s">
        <v>118</v>
      </c>
      <c r="M18" s="105">
        <v>2956</v>
      </c>
      <c r="N18" s="107">
        <v>2810</v>
      </c>
      <c r="O18" s="58"/>
      <c r="P18" s="110">
        <v>2269</v>
      </c>
      <c r="Q18" s="56"/>
      <c r="S18" s="184"/>
      <c r="T18" s="171">
        <f>T17+U17</f>
        <v>3186</v>
      </c>
      <c r="U18" s="172"/>
      <c r="V18" s="109"/>
      <c r="W18" s="171">
        <f>W17+X17</f>
        <v>29</v>
      </c>
      <c r="X18" s="172"/>
      <c r="Y18" s="109"/>
      <c r="Z18" s="171">
        <f>SUM(Z17:AA17)</f>
        <v>3215</v>
      </c>
      <c r="AA18" s="172"/>
      <c r="AB18" s="141"/>
    </row>
    <row r="19" spans="12:28" ht="15" customHeight="1">
      <c r="L19" s="174"/>
      <c r="M19" s="171">
        <f>M18+N18</f>
        <v>5766</v>
      </c>
      <c r="N19" s="172"/>
      <c r="O19" s="31" t="s">
        <v>4</v>
      </c>
      <c r="P19" s="109"/>
      <c r="Q19" s="50" t="s">
        <v>5</v>
      </c>
      <c r="S19" s="183" t="s">
        <v>260</v>
      </c>
      <c r="T19" s="105">
        <v>4776</v>
      </c>
      <c r="U19" s="107">
        <v>4649</v>
      </c>
      <c r="V19" s="110">
        <v>3546</v>
      </c>
      <c r="W19" s="105">
        <v>160</v>
      </c>
      <c r="X19" s="107">
        <v>117</v>
      </c>
      <c r="Y19" s="110">
        <v>184</v>
      </c>
      <c r="Z19" s="105">
        <f>T19+W19</f>
        <v>4936</v>
      </c>
      <c r="AA19" s="107">
        <f>U19+X19</f>
        <v>4766</v>
      </c>
      <c r="AB19" s="142">
        <v>3695</v>
      </c>
    </row>
    <row r="20" spans="2:28" ht="15" customHeight="1">
      <c r="B20" s="85" t="s">
        <v>7</v>
      </c>
      <c r="C20" s="44"/>
      <c r="H20" s="63"/>
      <c r="L20" s="173" t="s">
        <v>119</v>
      </c>
      <c r="M20" s="105">
        <v>78</v>
      </c>
      <c r="N20" s="107">
        <v>86</v>
      </c>
      <c r="O20" s="58"/>
      <c r="P20" s="110">
        <v>50</v>
      </c>
      <c r="Q20" s="56"/>
      <c r="S20" s="184"/>
      <c r="T20" s="171">
        <f>T19+U19</f>
        <v>9425</v>
      </c>
      <c r="U20" s="172"/>
      <c r="V20" s="109"/>
      <c r="W20" s="171">
        <f>W19+X19</f>
        <v>277</v>
      </c>
      <c r="X20" s="172"/>
      <c r="Y20" s="109"/>
      <c r="Z20" s="171">
        <f>SUM(Z19:AA19)</f>
        <v>9702</v>
      </c>
      <c r="AA20" s="172"/>
      <c r="AB20" s="141"/>
    </row>
    <row r="21" spans="3:28" ht="15" customHeight="1" thickBot="1">
      <c r="C21" s="44"/>
      <c r="H21" s="63"/>
      <c r="L21" s="174"/>
      <c r="M21" s="171">
        <f>M20+N20</f>
        <v>164</v>
      </c>
      <c r="N21" s="172"/>
      <c r="O21" s="31" t="s">
        <v>4</v>
      </c>
      <c r="P21" s="109"/>
      <c r="Q21" s="50" t="s">
        <v>5</v>
      </c>
      <c r="S21" s="183" t="s">
        <v>120</v>
      </c>
      <c r="T21" s="105">
        <v>1461</v>
      </c>
      <c r="U21" s="107">
        <v>1375</v>
      </c>
      <c r="V21" s="110">
        <v>1050</v>
      </c>
      <c r="W21" s="105">
        <v>55</v>
      </c>
      <c r="X21" s="107">
        <v>63</v>
      </c>
      <c r="Y21" s="110">
        <v>79</v>
      </c>
      <c r="Z21" s="105">
        <f>T21+W21</f>
        <v>1516</v>
      </c>
      <c r="AA21" s="107">
        <f>U21+X21</f>
        <v>1438</v>
      </c>
      <c r="AB21" s="142">
        <v>1117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108</v>
      </c>
      <c r="F22" s="12" t="s">
        <v>19</v>
      </c>
      <c r="G22" s="77" t="s">
        <v>6</v>
      </c>
      <c r="H22" s="80"/>
      <c r="I22" s="79"/>
      <c r="L22" s="173" t="s">
        <v>120</v>
      </c>
      <c r="M22" s="105">
        <v>1509</v>
      </c>
      <c r="N22" s="107">
        <v>1435</v>
      </c>
      <c r="O22" s="58"/>
      <c r="P22" s="110">
        <v>1114</v>
      </c>
      <c r="Q22" s="56"/>
      <c r="S22" s="184"/>
      <c r="T22" s="171">
        <f>T21+U21</f>
        <v>2836</v>
      </c>
      <c r="U22" s="172"/>
      <c r="V22" s="109"/>
      <c r="W22" s="171">
        <f>W21+X21</f>
        <v>118</v>
      </c>
      <c r="X22" s="172"/>
      <c r="Y22" s="109"/>
      <c r="Z22" s="171">
        <f>SUM(Z21:AA21)</f>
        <v>2954</v>
      </c>
      <c r="AA22" s="172"/>
      <c r="AB22" s="141"/>
    </row>
    <row r="23" spans="2:28" ht="15" customHeight="1">
      <c r="B23" s="13" t="s">
        <v>9</v>
      </c>
      <c r="C23" s="92">
        <f>C32+C41</f>
        <v>0</v>
      </c>
      <c r="D23" s="92">
        <f>D32+D41</f>
        <v>19</v>
      </c>
      <c r="E23" s="92">
        <f>E32+E41</f>
        <v>18</v>
      </c>
      <c r="F23" s="93">
        <f>SUM(D23:E23)</f>
        <v>37</v>
      </c>
      <c r="G23" s="47" t="s">
        <v>4</v>
      </c>
      <c r="H23" s="68">
        <f>F23-'９月'!F23</f>
        <v>-16</v>
      </c>
      <c r="I23" s="48" t="s">
        <v>5</v>
      </c>
      <c r="J23" s="34" t="str">
        <f aca="true" t="shared" si="0" ref="J23:J29">IF(H23=0,"",IF(H23&gt;0,"↑","↓"))</f>
        <v>↓</v>
      </c>
      <c r="L23" s="174"/>
      <c r="M23" s="171">
        <f>M22+N22</f>
        <v>2944</v>
      </c>
      <c r="N23" s="172"/>
      <c r="O23" s="31" t="s">
        <v>4</v>
      </c>
      <c r="P23" s="109"/>
      <c r="Q23" s="50" t="s">
        <v>5</v>
      </c>
      <c r="S23" s="183" t="s">
        <v>121</v>
      </c>
      <c r="T23" s="105">
        <v>456</v>
      </c>
      <c r="U23" s="107">
        <v>447</v>
      </c>
      <c r="V23" s="110">
        <v>283</v>
      </c>
      <c r="W23" s="105">
        <v>1</v>
      </c>
      <c r="X23" s="107">
        <v>1</v>
      </c>
      <c r="Y23" s="110">
        <v>2</v>
      </c>
      <c r="Z23" s="105">
        <f>T23+W23</f>
        <v>457</v>
      </c>
      <c r="AA23" s="107">
        <f>U23+X23</f>
        <v>448</v>
      </c>
      <c r="AB23" s="142">
        <v>283</v>
      </c>
    </row>
    <row r="24" spans="2:28" ht="15" customHeight="1">
      <c r="B24" s="13" t="s">
        <v>10</v>
      </c>
      <c r="C24" s="92">
        <f aca="true" t="shared" si="1" ref="C24:E29">C33+C42</f>
        <v>4</v>
      </c>
      <c r="D24" s="92">
        <f t="shared" si="1"/>
        <v>9</v>
      </c>
      <c r="E24" s="92">
        <f>E33+E42</f>
        <v>8</v>
      </c>
      <c r="F24" s="93">
        <f aca="true" t="shared" si="2" ref="F24:F29">SUM(D24:E24)</f>
        <v>17</v>
      </c>
      <c r="G24" s="47" t="s">
        <v>4</v>
      </c>
      <c r="H24" s="68">
        <f>F24-'９月'!F24</f>
        <v>-3</v>
      </c>
      <c r="I24" s="48" t="s">
        <v>5</v>
      </c>
      <c r="J24" s="34" t="str">
        <f t="shared" si="0"/>
        <v>↓</v>
      </c>
      <c r="L24" s="173" t="s">
        <v>121</v>
      </c>
      <c r="M24" s="105">
        <v>454</v>
      </c>
      <c r="N24" s="107">
        <v>446</v>
      </c>
      <c r="O24" s="58"/>
      <c r="P24" s="110">
        <v>281</v>
      </c>
      <c r="Q24" s="56"/>
      <c r="S24" s="184"/>
      <c r="T24" s="171">
        <f>T23+U23</f>
        <v>903</v>
      </c>
      <c r="U24" s="172"/>
      <c r="V24" s="109"/>
      <c r="W24" s="171">
        <f>W23+X23</f>
        <v>2</v>
      </c>
      <c r="X24" s="172"/>
      <c r="Y24" s="109"/>
      <c r="Z24" s="171">
        <f>SUM(Z23:AA23)</f>
        <v>905</v>
      </c>
      <c r="AA24" s="172"/>
      <c r="AB24" s="141"/>
    </row>
    <row r="25" spans="2:28" ht="15" customHeight="1">
      <c r="B25" s="13" t="s">
        <v>11</v>
      </c>
      <c r="C25" s="92">
        <f t="shared" si="1"/>
        <v>149</v>
      </c>
      <c r="D25" s="92">
        <f t="shared" si="1"/>
        <v>118</v>
      </c>
      <c r="E25" s="92">
        <f>E34+E43</f>
        <v>77</v>
      </c>
      <c r="F25" s="93">
        <f t="shared" si="2"/>
        <v>195</v>
      </c>
      <c r="G25" s="47" t="s">
        <v>4</v>
      </c>
      <c r="H25" s="68">
        <f>F25-'９月'!F25</f>
        <v>-5</v>
      </c>
      <c r="I25" s="48" t="s">
        <v>5</v>
      </c>
      <c r="J25" s="34" t="str">
        <f t="shared" si="0"/>
        <v>↓</v>
      </c>
      <c r="L25" s="174"/>
      <c r="M25" s="171">
        <f>M24+N24</f>
        <v>900</v>
      </c>
      <c r="N25" s="172"/>
      <c r="O25" s="31" t="s">
        <v>4</v>
      </c>
      <c r="P25" s="109"/>
      <c r="Q25" s="50" t="s">
        <v>5</v>
      </c>
      <c r="S25" s="183" t="s">
        <v>122</v>
      </c>
      <c r="T25" s="105">
        <v>1949</v>
      </c>
      <c r="U25" s="107">
        <v>1845</v>
      </c>
      <c r="V25" s="110">
        <v>1654</v>
      </c>
      <c r="W25" s="105">
        <v>131</v>
      </c>
      <c r="X25" s="107">
        <v>79</v>
      </c>
      <c r="Y25" s="110">
        <v>171</v>
      </c>
      <c r="Z25" s="105">
        <f>T25+W25</f>
        <v>2080</v>
      </c>
      <c r="AA25" s="107">
        <f>U25+X25</f>
        <v>1924</v>
      </c>
      <c r="AB25" s="142">
        <v>1806</v>
      </c>
    </row>
    <row r="26" spans="2:28" ht="15" customHeight="1">
      <c r="B26" s="13" t="s">
        <v>12</v>
      </c>
      <c r="C26" s="92">
        <f t="shared" si="1"/>
        <v>74</v>
      </c>
      <c r="D26" s="92">
        <f t="shared" si="1"/>
        <v>81</v>
      </c>
      <c r="E26" s="92">
        <f t="shared" si="1"/>
        <v>63</v>
      </c>
      <c r="F26" s="93">
        <f t="shared" si="2"/>
        <v>144</v>
      </c>
      <c r="G26" s="47" t="s">
        <v>4</v>
      </c>
      <c r="H26" s="68">
        <f>F26-'９月'!F26</f>
        <v>12</v>
      </c>
      <c r="I26" s="48" t="s">
        <v>5</v>
      </c>
      <c r="J26" s="34" t="str">
        <f t="shared" si="0"/>
        <v>↑</v>
      </c>
      <c r="L26" s="173" t="s">
        <v>122</v>
      </c>
      <c r="M26" s="105">
        <v>1980</v>
      </c>
      <c r="N26" s="107">
        <v>1800</v>
      </c>
      <c r="O26" s="58"/>
      <c r="P26" s="110">
        <v>1710</v>
      </c>
      <c r="Q26" s="56"/>
      <c r="S26" s="184"/>
      <c r="T26" s="171">
        <f>T25+U25</f>
        <v>3794</v>
      </c>
      <c r="U26" s="172"/>
      <c r="V26" s="109"/>
      <c r="W26" s="171">
        <f>W25+X25</f>
        <v>210</v>
      </c>
      <c r="X26" s="172"/>
      <c r="Y26" s="109"/>
      <c r="Z26" s="171">
        <f>SUM(Z25:AA25)</f>
        <v>4004</v>
      </c>
      <c r="AA26" s="172"/>
      <c r="AB26" s="141"/>
    </row>
    <row r="27" spans="2:28" ht="15" customHeight="1">
      <c r="B27" s="13" t="s">
        <v>13</v>
      </c>
      <c r="C27" s="92">
        <f t="shared" si="1"/>
        <v>14</v>
      </c>
      <c r="D27" s="92">
        <f t="shared" si="1"/>
        <v>1</v>
      </c>
      <c r="E27" s="92">
        <f t="shared" si="1"/>
        <v>1</v>
      </c>
      <c r="F27" s="93">
        <f t="shared" si="2"/>
        <v>2</v>
      </c>
      <c r="G27" s="47" t="s">
        <v>4</v>
      </c>
      <c r="H27" s="68">
        <f>F27-'９月'!F27</f>
        <v>-2</v>
      </c>
      <c r="I27" s="48" t="s">
        <v>5</v>
      </c>
      <c r="J27" s="34" t="str">
        <f t="shared" si="0"/>
        <v>↓</v>
      </c>
      <c r="L27" s="174"/>
      <c r="M27" s="171">
        <f>M26+N26</f>
        <v>3780</v>
      </c>
      <c r="N27" s="172"/>
      <c r="O27" s="31" t="s">
        <v>4</v>
      </c>
      <c r="P27" s="109"/>
      <c r="Q27" s="50" t="s">
        <v>5</v>
      </c>
      <c r="S27" s="183" t="s">
        <v>155</v>
      </c>
      <c r="T27" s="105">
        <v>2725</v>
      </c>
      <c r="U27" s="107">
        <v>2762</v>
      </c>
      <c r="V27" s="110">
        <v>2017</v>
      </c>
      <c r="W27" s="105">
        <v>54</v>
      </c>
      <c r="X27" s="107">
        <v>109</v>
      </c>
      <c r="Y27" s="110">
        <v>120</v>
      </c>
      <c r="Z27" s="105">
        <f>T27+W27</f>
        <v>2779</v>
      </c>
      <c r="AA27" s="107">
        <f>U27+X27</f>
        <v>2871</v>
      </c>
      <c r="AB27" s="142">
        <v>2116</v>
      </c>
    </row>
    <row r="28" spans="2:28" ht="15" customHeight="1" thickBot="1">
      <c r="B28" s="14" t="s">
        <v>14</v>
      </c>
      <c r="C28" s="94">
        <f t="shared" si="1"/>
        <v>21</v>
      </c>
      <c r="D28" s="94">
        <f t="shared" si="1"/>
        <v>11</v>
      </c>
      <c r="E28" s="94">
        <f t="shared" si="1"/>
        <v>4</v>
      </c>
      <c r="F28" s="95">
        <f t="shared" si="2"/>
        <v>15</v>
      </c>
      <c r="G28" s="57" t="s">
        <v>4</v>
      </c>
      <c r="H28" s="71">
        <f>F28-'９月'!F28</f>
        <v>10</v>
      </c>
      <c r="I28" s="51" t="s">
        <v>5</v>
      </c>
      <c r="J28" s="34" t="str">
        <f t="shared" si="0"/>
        <v>↑</v>
      </c>
      <c r="L28" s="173" t="s">
        <v>123</v>
      </c>
      <c r="M28" s="105">
        <v>336</v>
      </c>
      <c r="N28" s="107">
        <v>306</v>
      </c>
      <c r="O28" s="58"/>
      <c r="P28" s="110">
        <v>285</v>
      </c>
      <c r="Q28" s="56"/>
      <c r="S28" s="184"/>
      <c r="T28" s="171">
        <f>T27+U27</f>
        <v>5487</v>
      </c>
      <c r="U28" s="172"/>
      <c r="V28" s="109"/>
      <c r="W28" s="171">
        <f>W27+X27</f>
        <v>163</v>
      </c>
      <c r="X28" s="172"/>
      <c r="Y28" s="109"/>
      <c r="Z28" s="171">
        <f>SUM(Z27:AA27)</f>
        <v>5650</v>
      </c>
      <c r="AA28" s="172"/>
      <c r="AB28" s="141"/>
    </row>
    <row r="29" spans="2:28" ht="15" customHeight="1" thickBot="1">
      <c r="B29" s="15" t="s">
        <v>15</v>
      </c>
      <c r="C29" s="96">
        <f t="shared" si="1"/>
        <v>64</v>
      </c>
      <c r="D29" s="96">
        <f t="shared" si="1"/>
        <v>37</v>
      </c>
      <c r="E29" s="96">
        <f t="shared" si="1"/>
        <v>21</v>
      </c>
      <c r="F29" s="97">
        <f t="shared" si="2"/>
        <v>58</v>
      </c>
      <c r="G29" s="59" t="s">
        <v>4</v>
      </c>
      <c r="H29" s="72">
        <f>F29-'９月'!F29</f>
        <v>-42</v>
      </c>
      <c r="I29" s="60" t="s">
        <v>5</v>
      </c>
      <c r="J29" s="34" t="str">
        <f t="shared" si="0"/>
        <v>↓</v>
      </c>
      <c r="L29" s="174"/>
      <c r="M29" s="171">
        <f>M28+N28</f>
        <v>642</v>
      </c>
      <c r="N29" s="172"/>
      <c r="O29" s="31" t="s">
        <v>4</v>
      </c>
      <c r="P29" s="145"/>
      <c r="Q29" s="50" t="s">
        <v>5</v>
      </c>
      <c r="S29" s="183" t="s">
        <v>127</v>
      </c>
      <c r="T29" s="105">
        <v>1015</v>
      </c>
      <c r="U29" s="107">
        <v>1029</v>
      </c>
      <c r="V29" s="110">
        <v>671</v>
      </c>
      <c r="W29" s="105">
        <v>1</v>
      </c>
      <c r="X29" s="107">
        <v>4</v>
      </c>
      <c r="Y29" s="110">
        <v>5</v>
      </c>
      <c r="Z29" s="105">
        <f>T29+W29</f>
        <v>1016</v>
      </c>
      <c r="AA29" s="107">
        <f>U29+X29</f>
        <v>1033</v>
      </c>
      <c r="AB29" s="142">
        <v>673</v>
      </c>
    </row>
    <row r="30" spans="2:28" ht="15" customHeight="1" thickBot="1">
      <c r="B30" s="10"/>
      <c r="C30" s="44"/>
      <c r="H30" s="63"/>
      <c r="L30" s="173" t="s">
        <v>124</v>
      </c>
      <c r="M30" s="105">
        <v>1149</v>
      </c>
      <c r="N30" s="107">
        <v>1179</v>
      </c>
      <c r="O30" s="58"/>
      <c r="P30" s="110">
        <v>947</v>
      </c>
      <c r="Q30" s="56"/>
      <c r="S30" s="184"/>
      <c r="T30" s="171">
        <f>T29+U29</f>
        <v>2044</v>
      </c>
      <c r="U30" s="172"/>
      <c r="V30" s="109"/>
      <c r="W30" s="171">
        <f>W29+X29</f>
        <v>5</v>
      </c>
      <c r="X30" s="172"/>
      <c r="Y30" s="109"/>
      <c r="Z30" s="171">
        <f>SUM(Z29:AA29)</f>
        <v>2049</v>
      </c>
      <c r="AA30" s="172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4"/>
      <c r="M31" s="171">
        <f>M30+N30</f>
        <v>2328</v>
      </c>
      <c r="N31" s="172"/>
      <c r="O31" s="31" t="s">
        <v>4</v>
      </c>
      <c r="P31" s="109"/>
      <c r="Q31" s="50" t="s">
        <v>5</v>
      </c>
      <c r="S31" s="183" t="s">
        <v>128</v>
      </c>
      <c r="T31" s="105">
        <v>151</v>
      </c>
      <c r="U31" s="107">
        <v>144</v>
      </c>
      <c r="V31" s="110">
        <v>96</v>
      </c>
      <c r="W31" s="105">
        <v>0</v>
      </c>
      <c r="X31" s="107">
        <v>0</v>
      </c>
      <c r="Y31" s="110">
        <v>0</v>
      </c>
      <c r="Z31" s="105">
        <f>T31+W31</f>
        <v>151</v>
      </c>
      <c r="AA31" s="107">
        <f>U31+X31</f>
        <v>144</v>
      </c>
      <c r="AB31" s="142">
        <v>96</v>
      </c>
    </row>
    <row r="32" spans="2:28" ht="15" customHeight="1">
      <c r="B32" s="13" t="s">
        <v>247</v>
      </c>
      <c r="C32" s="103">
        <v>0</v>
      </c>
      <c r="D32" s="103">
        <v>19</v>
      </c>
      <c r="E32" s="103">
        <v>18</v>
      </c>
      <c r="F32" s="93">
        <f>SUM(D32:E32)</f>
        <v>37</v>
      </c>
      <c r="G32" s="47" t="s">
        <v>4</v>
      </c>
      <c r="H32" s="68">
        <f>F32-'９月'!F32</f>
        <v>-16</v>
      </c>
      <c r="I32" s="48" t="s">
        <v>5</v>
      </c>
      <c r="J32" s="34" t="str">
        <f aca="true" t="shared" si="3" ref="J32:J38">IF(H32=0,"",IF(H32&gt;0,"↑","↓"))</f>
        <v>↓</v>
      </c>
      <c r="L32" s="173" t="s">
        <v>125</v>
      </c>
      <c r="M32" s="105">
        <v>1265</v>
      </c>
      <c r="N32" s="107">
        <v>1324</v>
      </c>
      <c r="O32" s="58"/>
      <c r="P32" s="110">
        <v>898</v>
      </c>
      <c r="Q32" s="56"/>
      <c r="S32" s="184"/>
      <c r="T32" s="171">
        <f>T31+U31</f>
        <v>295</v>
      </c>
      <c r="U32" s="172"/>
      <c r="V32" s="109"/>
      <c r="W32" s="171">
        <f>W31+X31</f>
        <v>0</v>
      </c>
      <c r="X32" s="172"/>
      <c r="Y32" s="109"/>
      <c r="Z32" s="171">
        <f>SUM(Z31:AA31)</f>
        <v>295</v>
      </c>
      <c r="AA32" s="172"/>
      <c r="AB32" s="141"/>
    </row>
    <row r="33" spans="2:28" ht="15" customHeight="1">
      <c r="B33" s="13" t="s">
        <v>10</v>
      </c>
      <c r="C33" s="103">
        <v>4</v>
      </c>
      <c r="D33" s="103">
        <v>9</v>
      </c>
      <c r="E33" s="103">
        <v>8</v>
      </c>
      <c r="F33" s="93">
        <f aca="true" t="shared" si="4" ref="F33:F38">SUM(D33:E33)</f>
        <v>17</v>
      </c>
      <c r="G33" s="47" t="s">
        <v>4</v>
      </c>
      <c r="H33" s="68">
        <f>F33-'９月'!F33</f>
        <v>-3</v>
      </c>
      <c r="I33" s="48" t="s">
        <v>5</v>
      </c>
      <c r="J33" s="34" t="str">
        <f t="shared" si="3"/>
        <v>↓</v>
      </c>
      <c r="L33" s="174"/>
      <c r="M33" s="171">
        <f>M32+N32</f>
        <v>2589</v>
      </c>
      <c r="N33" s="172"/>
      <c r="O33" s="31" t="s">
        <v>4</v>
      </c>
      <c r="P33" s="109"/>
      <c r="Q33" s="50" t="s">
        <v>5</v>
      </c>
      <c r="S33" s="183" t="s">
        <v>129</v>
      </c>
      <c r="T33" s="105">
        <v>182</v>
      </c>
      <c r="U33" s="107">
        <v>194</v>
      </c>
      <c r="V33" s="110">
        <v>106</v>
      </c>
      <c r="W33" s="105">
        <v>3</v>
      </c>
      <c r="X33" s="107">
        <v>5</v>
      </c>
      <c r="Y33" s="110">
        <v>8</v>
      </c>
      <c r="Z33" s="105">
        <f>T33+W33</f>
        <v>185</v>
      </c>
      <c r="AA33" s="107">
        <f>U33+X33</f>
        <v>199</v>
      </c>
      <c r="AB33" s="142">
        <v>114</v>
      </c>
    </row>
    <row r="34" spans="2:28" ht="15" customHeight="1">
      <c r="B34" s="13" t="s">
        <v>11</v>
      </c>
      <c r="C34" s="103">
        <v>53</v>
      </c>
      <c r="D34" s="103">
        <v>48</v>
      </c>
      <c r="E34" s="103">
        <v>47</v>
      </c>
      <c r="F34" s="93">
        <f t="shared" si="4"/>
        <v>95</v>
      </c>
      <c r="G34" s="47" t="s">
        <v>4</v>
      </c>
      <c r="H34" s="68">
        <f>F34-'９月'!F34</f>
        <v>-42</v>
      </c>
      <c r="I34" s="48" t="s">
        <v>5</v>
      </c>
      <c r="J34" s="34" t="str">
        <f t="shared" si="3"/>
        <v>↓</v>
      </c>
      <c r="L34" s="173" t="s">
        <v>126</v>
      </c>
      <c r="M34" s="105">
        <v>365</v>
      </c>
      <c r="N34" s="107">
        <v>368</v>
      </c>
      <c r="O34" s="58"/>
      <c r="P34" s="110">
        <v>271</v>
      </c>
      <c r="Q34" s="56"/>
      <c r="S34" s="184"/>
      <c r="T34" s="171">
        <f>T33+U33</f>
        <v>376</v>
      </c>
      <c r="U34" s="172"/>
      <c r="V34" s="109"/>
      <c r="W34" s="171">
        <f>W33+X33</f>
        <v>8</v>
      </c>
      <c r="X34" s="172"/>
      <c r="Y34" s="109"/>
      <c r="Z34" s="171">
        <f>SUM(Z33:AA33)</f>
        <v>384</v>
      </c>
      <c r="AA34" s="172"/>
      <c r="AB34" s="141"/>
    </row>
    <row r="35" spans="2:28" ht="15" customHeight="1">
      <c r="B35" s="13" t="s">
        <v>12</v>
      </c>
      <c r="C35" s="103">
        <v>49</v>
      </c>
      <c r="D35" s="103">
        <v>63</v>
      </c>
      <c r="E35" s="103">
        <v>50</v>
      </c>
      <c r="F35" s="93">
        <f t="shared" si="4"/>
        <v>113</v>
      </c>
      <c r="G35" s="47" t="s">
        <v>4</v>
      </c>
      <c r="H35" s="68">
        <f>F35-'９月'!F35</f>
        <v>4</v>
      </c>
      <c r="I35" s="48" t="s">
        <v>5</v>
      </c>
      <c r="J35" s="34" t="str">
        <f t="shared" si="3"/>
        <v>↑</v>
      </c>
      <c r="L35" s="174"/>
      <c r="M35" s="171">
        <f>M34+N34</f>
        <v>733</v>
      </c>
      <c r="N35" s="172"/>
      <c r="O35" s="31" t="s">
        <v>4</v>
      </c>
      <c r="P35" s="109"/>
      <c r="Q35" s="50" t="s">
        <v>5</v>
      </c>
      <c r="S35" s="183" t="s">
        <v>130</v>
      </c>
      <c r="T35" s="105">
        <v>876</v>
      </c>
      <c r="U35" s="107">
        <v>865</v>
      </c>
      <c r="V35" s="110">
        <v>613</v>
      </c>
      <c r="W35" s="105">
        <v>124</v>
      </c>
      <c r="X35" s="107">
        <v>99</v>
      </c>
      <c r="Y35" s="110">
        <v>135</v>
      </c>
      <c r="Z35" s="105">
        <f>T35+W35</f>
        <v>1000</v>
      </c>
      <c r="AA35" s="107">
        <f>U35+X35</f>
        <v>964</v>
      </c>
      <c r="AB35" s="142">
        <v>735</v>
      </c>
    </row>
    <row r="36" spans="2:28" ht="15" customHeight="1">
      <c r="B36" s="13" t="s">
        <v>246</v>
      </c>
      <c r="C36" s="103">
        <v>14</v>
      </c>
      <c r="D36" s="103">
        <v>1</v>
      </c>
      <c r="E36" s="103">
        <v>0</v>
      </c>
      <c r="F36" s="93">
        <f t="shared" si="4"/>
        <v>1</v>
      </c>
      <c r="G36" s="47" t="s">
        <v>4</v>
      </c>
      <c r="H36" s="68">
        <f>F36-'９月'!F36</f>
        <v>-2</v>
      </c>
      <c r="I36" s="48" t="s">
        <v>5</v>
      </c>
      <c r="J36" s="34" t="str">
        <f t="shared" si="3"/>
        <v>↓</v>
      </c>
      <c r="L36" s="173" t="s">
        <v>127</v>
      </c>
      <c r="M36" s="105">
        <v>1016</v>
      </c>
      <c r="N36" s="107">
        <v>1033</v>
      </c>
      <c r="O36" s="58"/>
      <c r="P36" s="110">
        <v>673</v>
      </c>
      <c r="Q36" s="56"/>
      <c r="S36" s="184"/>
      <c r="T36" s="171">
        <f>T35+U35</f>
        <v>1741</v>
      </c>
      <c r="U36" s="172"/>
      <c r="V36" s="109"/>
      <c r="W36" s="171">
        <f>W35+X35</f>
        <v>223</v>
      </c>
      <c r="X36" s="172"/>
      <c r="Y36" s="109"/>
      <c r="Z36" s="171">
        <f>SUM(Z35:AA35)</f>
        <v>1964</v>
      </c>
      <c r="AA36" s="172"/>
      <c r="AB36" s="141"/>
    </row>
    <row r="37" spans="2:28" ht="15" customHeight="1" thickBot="1">
      <c r="B37" s="14" t="s">
        <v>14</v>
      </c>
      <c r="C37" s="104">
        <v>7</v>
      </c>
      <c r="D37" s="104">
        <v>0</v>
      </c>
      <c r="E37" s="104">
        <v>0</v>
      </c>
      <c r="F37" s="95">
        <f t="shared" si="4"/>
        <v>0</v>
      </c>
      <c r="G37" s="57" t="s">
        <v>4</v>
      </c>
      <c r="H37" s="71">
        <f>F37-'９月'!F37</f>
        <v>0</v>
      </c>
      <c r="I37" s="51" t="s">
        <v>5</v>
      </c>
      <c r="J37" s="34">
        <f t="shared" si="3"/>
      </c>
      <c r="L37" s="174"/>
      <c r="M37" s="171">
        <f>M36+N36</f>
        <v>2049</v>
      </c>
      <c r="N37" s="172"/>
      <c r="O37" s="31" t="s">
        <v>4</v>
      </c>
      <c r="P37" s="109"/>
      <c r="Q37" s="50" t="s">
        <v>5</v>
      </c>
      <c r="S37" s="183" t="s">
        <v>156</v>
      </c>
      <c r="T37" s="105">
        <v>331</v>
      </c>
      <c r="U37" s="107">
        <v>340</v>
      </c>
      <c r="V37" s="110">
        <v>235</v>
      </c>
      <c r="W37" s="105">
        <v>7</v>
      </c>
      <c r="X37" s="107">
        <v>1</v>
      </c>
      <c r="Y37" s="110">
        <v>8</v>
      </c>
      <c r="Z37" s="105">
        <f>T37+W37</f>
        <v>338</v>
      </c>
      <c r="AA37" s="107">
        <f>U37+X37</f>
        <v>341</v>
      </c>
      <c r="AB37" s="142">
        <v>242</v>
      </c>
    </row>
    <row r="38" spans="2:28" ht="15" customHeight="1" thickBot="1">
      <c r="B38" s="15" t="s">
        <v>15</v>
      </c>
      <c r="C38" s="96">
        <v>7</v>
      </c>
      <c r="D38" s="96">
        <v>-4</v>
      </c>
      <c r="E38" s="96">
        <v>7</v>
      </c>
      <c r="F38" s="97">
        <f t="shared" si="4"/>
        <v>3</v>
      </c>
      <c r="G38" s="61" t="s">
        <v>4</v>
      </c>
      <c r="H38" s="72">
        <f>F38-'９月'!F38</f>
        <v>-61</v>
      </c>
      <c r="I38" s="60" t="s">
        <v>5</v>
      </c>
      <c r="J38" s="34" t="str">
        <f t="shared" si="3"/>
        <v>↓</v>
      </c>
      <c r="L38" s="173" t="s">
        <v>128</v>
      </c>
      <c r="M38" s="105">
        <v>147</v>
      </c>
      <c r="N38" s="107">
        <v>141</v>
      </c>
      <c r="O38" s="58"/>
      <c r="P38" s="110">
        <v>93</v>
      </c>
      <c r="Q38" s="56"/>
      <c r="S38" s="184"/>
      <c r="T38" s="171">
        <f>T37+U37</f>
        <v>671</v>
      </c>
      <c r="U38" s="172"/>
      <c r="V38" s="109"/>
      <c r="W38" s="171">
        <f>W37+X37</f>
        <v>8</v>
      </c>
      <c r="X38" s="172"/>
      <c r="Y38" s="109"/>
      <c r="Z38" s="171">
        <f>SUM(Z37:AA37)</f>
        <v>679</v>
      </c>
      <c r="AA38" s="172"/>
      <c r="AB38" s="141"/>
    </row>
    <row r="39" spans="2:28" ht="15" customHeight="1" thickBot="1">
      <c r="B39" s="10"/>
      <c r="C39" s="44"/>
      <c r="H39" s="63"/>
      <c r="L39" s="174"/>
      <c r="M39" s="171">
        <f>M38+N38</f>
        <v>288</v>
      </c>
      <c r="N39" s="172"/>
      <c r="O39" s="31" t="s">
        <v>4</v>
      </c>
      <c r="P39" s="109"/>
      <c r="Q39" s="50" t="s">
        <v>5</v>
      </c>
      <c r="S39" s="183" t="s">
        <v>132</v>
      </c>
      <c r="T39" s="105">
        <v>185</v>
      </c>
      <c r="U39" s="107">
        <v>187</v>
      </c>
      <c r="V39" s="110">
        <v>113</v>
      </c>
      <c r="W39" s="105">
        <v>5</v>
      </c>
      <c r="X39" s="107">
        <v>0</v>
      </c>
      <c r="Y39" s="110">
        <v>5</v>
      </c>
      <c r="Z39" s="105">
        <f>T39+W39</f>
        <v>190</v>
      </c>
      <c r="AA39" s="107">
        <f>U39+X39</f>
        <v>187</v>
      </c>
      <c r="AB39" s="142">
        <v>118</v>
      </c>
    </row>
    <row r="40" spans="2:28" ht="15" customHeight="1">
      <c r="B40" s="11" t="s">
        <v>261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73" t="s">
        <v>129</v>
      </c>
      <c r="M40" s="105">
        <v>185</v>
      </c>
      <c r="N40" s="107">
        <v>199</v>
      </c>
      <c r="O40" s="58"/>
      <c r="P40" s="110">
        <v>114</v>
      </c>
      <c r="Q40" s="56"/>
      <c r="S40" s="184"/>
      <c r="T40" s="171">
        <f>T39+U39</f>
        <v>372</v>
      </c>
      <c r="U40" s="172"/>
      <c r="V40" s="109"/>
      <c r="W40" s="171">
        <f>W39+X39</f>
        <v>5</v>
      </c>
      <c r="X40" s="172"/>
      <c r="Y40" s="109"/>
      <c r="Z40" s="171">
        <f>SUM(Z39:AA39)</f>
        <v>377</v>
      </c>
      <c r="AA40" s="172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F41-'９月'!F41</f>
        <v>0</v>
      </c>
      <c r="I41" s="48" t="s">
        <v>5</v>
      </c>
      <c r="J41" s="34">
        <f aca="true" t="shared" si="5" ref="J41:J47">IF(H41=0,"",IF(H41&gt;0,"↑","↓"))</f>
      </c>
      <c r="L41" s="174"/>
      <c r="M41" s="171">
        <f>M40+N40</f>
        <v>384</v>
      </c>
      <c r="N41" s="172"/>
      <c r="O41" s="31" t="s">
        <v>4</v>
      </c>
      <c r="P41" s="109"/>
      <c r="Q41" s="50" t="s">
        <v>5</v>
      </c>
      <c r="S41" s="183" t="s">
        <v>133</v>
      </c>
      <c r="T41" s="105">
        <v>113</v>
      </c>
      <c r="U41" s="107">
        <v>97</v>
      </c>
      <c r="V41" s="110">
        <v>63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97</v>
      </c>
      <c r="AB41" s="142">
        <v>63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F42-'９月'!F42</f>
        <v>0</v>
      </c>
      <c r="I42" s="48" t="s">
        <v>5</v>
      </c>
      <c r="J42" s="34">
        <f t="shared" si="5"/>
      </c>
      <c r="L42" s="173" t="s">
        <v>130</v>
      </c>
      <c r="M42" s="105">
        <v>1000</v>
      </c>
      <c r="N42" s="107">
        <v>964</v>
      </c>
      <c r="O42" s="58"/>
      <c r="P42" s="110">
        <v>735</v>
      </c>
      <c r="Q42" s="56"/>
      <c r="S42" s="184"/>
      <c r="T42" s="171">
        <f>T41+U41</f>
        <v>210</v>
      </c>
      <c r="U42" s="172"/>
      <c r="V42" s="109"/>
      <c r="W42" s="171">
        <f>W41+X41</f>
        <v>0</v>
      </c>
      <c r="X42" s="172"/>
      <c r="Y42" s="109"/>
      <c r="Z42" s="171">
        <f>SUM(Z41:AA41)</f>
        <v>210</v>
      </c>
      <c r="AA42" s="172"/>
      <c r="AB42" s="141"/>
    </row>
    <row r="43" spans="2:28" ht="15" customHeight="1">
      <c r="B43" s="13" t="s">
        <v>11</v>
      </c>
      <c r="C43" s="103">
        <v>96</v>
      </c>
      <c r="D43" s="103">
        <v>70</v>
      </c>
      <c r="E43" s="103">
        <v>30</v>
      </c>
      <c r="F43" s="93">
        <f t="shared" si="6"/>
        <v>100</v>
      </c>
      <c r="G43" s="47" t="s">
        <v>4</v>
      </c>
      <c r="H43" s="68">
        <f>F43-'９月'!F43</f>
        <v>37</v>
      </c>
      <c r="I43" s="48" t="s">
        <v>5</v>
      </c>
      <c r="J43" s="34" t="str">
        <f t="shared" si="5"/>
        <v>↑</v>
      </c>
      <c r="L43" s="174"/>
      <c r="M43" s="171">
        <f>M42+N42</f>
        <v>1964</v>
      </c>
      <c r="N43" s="172"/>
      <c r="O43" s="31" t="s">
        <v>4</v>
      </c>
      <c r="P43" s="109"/>
      <c r="Q43" s="50" t="s">
        <v>5</v>
      </c>
      <c r="S43" s="183" t="s">
        <v>134</v>
      </c>
      <c r="T43" s="98">
        <v>20614</v>
      </c>
      <c r="U43" s="99">
        <v>20040</v>
      </c>
      <c r="V43" s="100">
        <v>15043</v>
      </c>
      <c r="W43" s="98">
        <v>596</v>
      </c>
      <c r="X43" s="99">
        <v>546</v>
      </c>
      <c r="Y43" s="100">
        <v>809</v>
      </c>
      <c r="Z43" s="98">
        <f>Z7+Z9+Z11+Z13+Z15+Z17+Z19+Z21+Z23+Z25+Z27+Z29+Z31+Z33+Z35+Z37+Z39+Z41</f>
        <v>21210</v>
      </c>
      <c r="AA43" s="99">
        <f>AA7+AA9+AA11+AA13+AA15+AA17+AA19+AA21+AA23+AA25+AA27+AA29+AA31+AA33+AA35+AA37+AA39+AA41</f>
        <v>20586</v>
      </c>
      <c r="AB43" s="143">
        <v>15705</v>
      </c>
    </row>
    <row r="44" spans="2:28" ht="15" customHeight="1" thickBot="1">
      <c r="B44" s="13" t="s">
        <v>12</v>
      </c>
      <c r="C44" s="103">
        <v>25</v>
      </c>
      <c r="D44" s="103">
        <v>18</v>
      </c>
      <c r="E44" s="103">
        <v>13</v>
      </c>
      <c r="F44" s="93">
        <f t="shared" si="6"/>
        <v>31</v>
      </c>
      <c r="G44" s="47" t="s">
        <v>4</v>
      </c>
      <c r="H44" s="68">
        <f>F44-'９月'!F44</f>
        <v>8</v>
      </c>
      <c r="I44" s="48" t="s">
        <v>5</v>
      </c>
      <c r="J44" s="34" t="str">
        <f t="shared" si="5"/>
        <v>↑</v>
      </c>
      <c r="L44" s="173" t="s">
        <v>131</v>
      </c>
      <c r="M44" s="105">
        <v>338</v>
      </c>
      <c r="N44" s="107">
        <v>341</v>
      </c>
      <c r="O44" s="58"/>
      <c r="P44" s="108">
        <v>242</v>
      </c>
      <c r="Q44" s="56"/>
      <c r="S44" s="195"/>
      <c r="T44" s="175">
        <f>T43+U43</f>
        <v>40654</v>
      </c>
      <c r="U44" s="176"/>
      <c r="V44" s="101"/>
      <c r="W44" s="175">
        <f>W43+X43</f>
        <v>1142</v>
      </c>
      <c r="X44" s="176"/>
      <c r="Y44" s="101"/>
      <c r="Z44" s="175">
        <f>SUM(Z43:AA43)</f>
        <v>41796</v>
      </c>
      <c r="AA44" s="176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1</v>
      </c>
      <c r="F45" s="93">
        <f t="shared" si="6"/>
        <v>1</v>
      </c>
      <c r="G45" s="47" t="s">
        <v>4</v>
      </c>
      <c r="H45" s="68">
        <f>F45-'９月'!F45</f>
        <v>0</v>
      </c>
      <c r="I45" s="48" t="s">
        <v>5</v>
      </c>
      <c r="J45" s="34">
        <f t="shared" si="5"/>
      </c>
      <c r="L45" s="174"/>
      <c r="M45" s="171">
        <f>M44+N44</f>
        <v>679</v>
      </c>
      <c r="N45" s="172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14</v>
      </c>
      <c r="D46" s="104">
        <v>11</v>
      </c>
      <c r="E46" s="104">
        <v>4</v>
      </c>
      <c r="F46" s="95">
        <f t="shared" si="6"/>
        <v>15</v>
      </c>
      <c r="G46" s="57" t="s">
        <v>4</v>
      </c>
      <c r="H46" s="71">
        <f>F46-'９月'!F46</f>
        <v>10</v>
      </c>
      <c r="I46" s="51" t="s">
        <v>5</v>
      </c>
      <c r="J46" s="34" t="str">
        <f t="shared" si="5"/>
        <v>↑</v>
      </c>
      <c r="L46" s="173" t="s">
        <v>132</v>
      </c>
      <c r="M46" s="105">
        <v>190</v>
      </c>
      <c r="N46" s="107">
        <v>187</v>
      </c>
      <c r="O46" s="58"/>
      <c r="P46" s="110">
        <v>118</v>
      </c>
      <c r="Q46" s="56"/>
      <c r="T46" s="208" t="s">
        <v>254</v>
      </c>
      <c r="U46" s="208"/>
      <c r="V46" s="208"/>
      <c r="W46" s="208"/>
      <c r="X46" s="208"/>
      <c r="Y46" s="208"/>
      <c r="Z46" s="208"/>
      <c r="AA46" s="208"/>
    </row>
    <row r="47" spans="2:27" ht="15" customHeight="1" thickBot="1">
      <c r="B47" s="15" t="s">
        <v>15</v>
      </c>
      <c r="C47" s="96">
        <v>57</v>
      </c>
      <c r="D47" s="96">
        <v>41</v>
      </c>
      <c r="E47" s="96">
        <v>14</v>
      </c>
      <c r="F47" s="97">
        <f t="shared" si="6"/>
        <v>55</v>
      </c>
      <c r="G47" s="61" t="s">
        <v>4</v>
      </c>
      <c r="H47" s="72">
        <f>F47-'９月'!F47</f>
        <v>19</v>
      </c>
      <c r="I47" s="60" t="s">
        <v>5</v>
      </c>
      <c r="J47" s="34" t="str">
        <f t="shared" si="5"/>
        <v>↑</v>
      </c>
      <c r="L47" s="174"/>
      <c r="M47" s="171">
        <f>M46+N46</f>
        <v>377</v>
      </c>
      <c r="N47" s="172"/>
      <c r="O47" s="31" t="s">
        <v>4</v>
      </c>
      <c r="P47" s="109"/>
      <c r="Q47" s="50" t="s">
        <v>5</v>
      </c>
      <c r="T47" s="208"/>
      <c r="U47" s="208"/>
      <c r="V47" s="208"/>
      <c r="W47" s="208"/>
      <c r="X47" s="208"/>
      <c r="Y47" s="208"/>
      <c r="Z47" s="208"/>
      <c r="AA47" s="208"/>
    </row>
    <row r="48" spans="12:27" ht="15" customHeight="1">
      <c r="L48" s="173" t="s">
        <v>133</v>
      </c>
      <c r="M48" s="105">
        <v>113</v>
      </c>
      <c r="N48" s="107">
        <v>97</v>
      </c>
      <c r="O48" s="58"/>
      <c r="P48" s="110">
        <v>63</v>
      </c>
      <c r="Q48" s="56"/>
      <c r="T48" s="208"/>
      <c r="U48" s="208"/>
      <c r="V48" s="208"/>
      <c r="W48" s="208"/>
      <c r="X48" s="208"/>
      <c r="Y48" s="208"/>
      <c r="Z48" s="208"/>
      <c r="AA48" s="208"/>
    </row>
    <row r="49" spans="12:27" ht="15" customHeight="1">
      <c r="L49" s="174"/>
      <c r="M49" s="171">
        <f>M48+N48</f>
        <v>210</v>
      </c>
      <c r="N49" s="172"/>
      <c r="O49" s="31" t="s">
        <v>4</v>
      </c>
      <c r="P49" s="109"/>
      <c r="Q49" s="50" t="s">
        <v>5</v>
      </c>
      <c r="T49" s="208"/>
      <c r="U49" s="208"/>
      <c r="V49" s="208"/>
      <c r="W49" s="208"/>
      <c r="X49" s="208"/>
      <c r="Y49" s="208"/>
      <c r="Z49" s="208"/>
      <c r="AA49" s="208"/>
    </row>
    <row r="50" spans="12:27" ht="15" customHeight="1">
      <c r="L50" s="173" t="s">
        <v>135</v>
      </c>
      <c r="M50" s="105">
        <v>406</v>
      </c>
      <c r="N50" s="107">
        <v>385</v>
      </c>
      <c r="O50" s="58"/>
      <c r="P50" s="110">
        <v>220</v>
      </c>
      <c r="Q50" s="56"/>
      <c r="T50" s="208"/>
      <c r="U50" s="208"/>
      <c r="V50" s="208"/>
      <c r="W50" s="208"/>
      <c r="X50" s="208"/>
      <c r="Y50" s="208"/>
      <c r="Z50" s="208"/>
      <c r="AA50" s="208"/>
    </row>
    <row r="51" spans="12:17" ht="15" customHeight="1">
      <c r="L51" s="174"/>
      <c r="M51" s="171">
        <f>M50+N50</f>
        <v>791</v>
      </c>
      <c r="N51" s="172"/>
      <c r="O51" s="31" t="s">
        <v>4</v>
      </c>
      <c r="P51" s="109"/>
      <c r="Q51" s="50" t="s">
        <v>5</v>
      </c>
    </row>
    <row r="52" spans="12:17" ht="15" customHeight="1">
      <c r="L52" s="173" t="s">
        <v>134</v>
      </c>
      <c r="M52" s="98">
        <v>21210</v>
      </c>
      <c r="N52" s="99">
        <v>20586</v>
      </c>
      <c r="O52" s="58"/>
      <c r="P52" s="147">
        <v>15705</v>
      </c>
      <c r="Q52" s="56"/>
    </row>
    <row r="53" spans="12:17" ht="15" customHeight="1" thickBot="1">
      <c r="L53" s="177"/>
      <c r="M53" s="175">
        <f>M52+N52</f>
        <v>41796</v>
      </c>
      <c r="N53" s="176"/>
      <c r="O53" s="62" t="s">
        <v>4</v>
      </c>
      <c r="P53" s="101"/>
      <c r="Q53" s="42" t="s">
        <v>5</v>
      </c>
    </row>
  </sheetData>
  <sheetProtection/>
  <mergeCells count="144">
    <mergeCell ref="T46:AA50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服部 紗矢</cp:lastModifiedBy>
  <cp:lastPrinted>2019-03-06T08:29:19Z</cp:lastPrinted>
  <dcterms:created xsi:type="dcterms:W3CDTF">1998-05-19T00:01:10Z</dcterms:created>
  <dcterms:modified xsi:type="dcterms:W3CDTF">2019-03-06T09:30:20Z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